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theme/theme1.xml" ContentType="application/vnd.openxmlformats-officedocument.theme+xml"/>
  <Override PartName="/xl/styles.xml" ContentType="application/vnd.openxmlformats-officedocument.spreadsheetml.styles+xml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Default Extension="emf" ContentType="image/x-emf"/>
  <Override PartName="/xl/embeddings/oleObject10.bin" ContentType="application/vnd.openxmlformats-officedocument.oleObject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embeddings/oleObject9.bin" ContentType="application/vnd.openxmlformats-officedocument.oleObject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DieseArbeitsmappe" defaultThemeVersion="124226"/>
  <bookViews>
    <workbookView xWindow="120" yWindow="96" windowWidth="15180" windowHeight="5520"/>
  </bookViews>
  <sheets>
    <sheet name="Preis UK und T-Nut stonag" sheetId="5" r:id="rId1"/>
    <sheet name="UK Metall" sheetId="8" r:id="rId2"/>
  </sheets>
  <calcPr calcId="125725"/>
</workbook>
</file>

<file path=xl/calcChain.xml><?xml version="1.0" encoding="utf-8"?>
<calcChain xmlns="http://schemas.openxmlformats.org/spreadsheetml/2006/main">
  <c r="E6" i="8"/>
  <c r="K11" s="1"/>
  <c r="L11" s="1"/>
  <c r="M40" i="5"/>
  <c r="K95"/>
  <c r="L68"/>
  <c r="M68"/>
  <c r="N68" s="1"/>
  <c r="N76" s="1"/>
  <c r="L81"/>
  <c r="M81"/>
  <c r="N81" s="1"/>
  <c r="N92" s="1"/>
  <c r="M52"/>
  <c r="K13"/>
  <c r="N13" s="1"/>
  <c r="L52"/>
  <c r="N52" s="1"/>
  <c r="L40"/>
  <c r="N40" s="1"/>
  <c r="K26" i="8" l="1"/>
  <c r="L26" s="1"/>
  <c r="L41" s="1"/>
  <c r="L44" s="1"/>
  <c r="L26" i="5" s="1"/>
  <c r="N26" s="1"/>
  <c r="N37" s="1"/>
  <c r="L13"/>
  <c r="N48"/>
  <c r="N63" l="1"/>
  <c r="N95" s="1"/>
  <c r="N106" l="1"/>
  <c r="N109" s="1"/>
  <c r="H95"/>
</calcChain>
</file>

<file path=xl/sharedStrings.xml><?xml version="1.0" encoding="utf-8"?>
<sst xmlns="http://schemas.openxmlformats.org/spreadsheetml/2006/main" count="63" uniqueCount="34">
  <si>
    <t>m²</t>
  </si>
  <si>
    <t>L</t>
  </si>
  <si>
    <t>B</t>
  </si>
  <si>
    <t>Stück</t>
  </si>
  <si>
    <t>kg</t>
  </si>
  <si>
    <t>Bahnhofstr. 21 CH Herisau  Tel. +41 817101477  Mobil: +41 78 88 30 855  info@stoneag.ch</t>
  </si>
  <si>
    <t>1.20 T-Anker Beton</t>
  </si>
  <si>
    <t>1.30 T-Anker Naturstein</t>
  </si>
  <si>
    <t>Total</t>
  </si>
  <si>
    <t>Bemusterung, Bewerbung und Prüfung des Steinmaterials,</t>
  </si>
  <si>
    <t>Koordination der Produzenten zur Fertigung der Fassadenplatten</t>
  </si>
  <si>
    <t>und –Elemente nach Werkslisten, Fertigungsüberwachung</t>
  </si>
  <si>
    <t>und Kontrolle nach den Leistungsphasen 8 und 9, Transport-</t>
  </si>
  <si>
    <t>Optimierung zur Baustelle</t>
  </si>
  <si>
    <t>2.50. Akquisition, Steintechnische Koordinierung und Abnahme</t>
  </si>
  <si>
    <t>Preis/m²</t>
  </si>
  <si>
    <t>Stärke</t>
  </si>
  <si>
    <t>Riemchen Stück</t>
  </si>
  <si>
    <t>n/m²</t>
  </si>
  <si>
    <t>fräsen und Maschinenmiete</t>
  </si>
  <si>
    <t>1.10 UK komplet</t>
  </si>
  <si>
    <t>UK und T_Nut</t>
  </si>
  <si>
    <t>Rohrkonsole</t>
  </si>
  <si>
    <t>Winkelschiene</t>
  </si>
  <si>
    <t>Preis/n</t>
  </si>
  <si>
    <t>Preis</t>
  </si>
  <si>
    <t>Preis gesamt</t>
  </si>
  <si>
    <r>
      <t>Preis/m</t>
    </r>
    <r>
      <rPr>
        <b/>
        <sz val="11"/>
        <color theme="1"/>
        <rFont val="Calibri"/>
        <family val="2"/>
        <scheme val="minor"/>
      </rPr>
      <t>²</t>
    </r>
  </si>
  <si>
    <t>Fassadenfläche</t>
  </si>
  <si>
    <t>UK</t>
  </si>
  <si>
    <t>1.50 Ankerschrauben M6</t>
  </si>
  <si>
    <r>
      <t>3.10.  Naturstein</t>
    </r>
    <r>
      <rPr>
        <sz val="11"/>
        <color rgb="FF000000"/>
        <rFont val="Calibri"/>
        <family val="2"/>
        <scheme val="minor"/>
      </rPr>
      <t xml:space="preserve"> </t>
    </r>
  </si>
  <si>
    <t>Preis Akquisition, Koordinierung und Abnahme 10%</t>
  </si>
  <si>
    <t>Siehe LV UK</t>
  </si>
</sst>
</file>

<file path=xl/styles.xml><?xml version="1.0" encoding="utf-8"?>
<styleSheet xmlns="http://schemas.openxmlformats.org/spreadsheetml/2006/main">
  <numFmts count="6">
    <numFmt numFmtId="41" formatCode="_-* #,##0\ _€_-;\-* #,##0\ _€_-;_-* &quot;-&quot;\ _€_-;_-@_-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\ &quot;€&quot;_-;\-* #,##0\ &quot;€&quot;_-;_-* &quot;-&quot;??\ &quot;€&quot;_-;_-@_-"/>
    <numFmt numFmtId="165" formatCode="_-* #,##0.0\ _€_-;\-* #,##0.0\ _€_-;_-* &quot;-&quot;??\ _€_-;_-@_-"/>
    <numFmt numFmtId="166" formatCode="_-* #,##0\ _€_-;\-* #,##0\ _€_-;_-* &quot;-&quot;??\ _€_-;_-@_-"/>
  </numFmts>
  <fonts count="21"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11"/>
      <color indexed="8"/>
      <name val="Calibri"/>
      <family val="2"/>
    </font>
    <font>
      <sz val="8"/>
      <name val="Calibri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8" tint="0.39997558519241921"/>
      <name val="Calibri"/>
      <family val="2"/>
      <scheme val="minor"/>
    </font>
    <font>
      <sz val="8"/>
      <color theme="8" tint="0.39997558519241921"/>
      <name val="Calibri"/>
      <family val="2"/>
      <scheme val="minor"/>
    </font>
    <font>
      <b/>
      <sz val="10"/>
      <color theme="1"/>
      <name val="Arial"/>
      <family val="2"/>
    </font>
    <font>
      <b/>
      <i/>
      <sz val="8"/>
      <color theme="1"/>
      <name val="Arial"/>
      <family val="2"/>
    </font>
    <font>
      <u/>
      <sz val="12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sz val="9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44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</cellStyleXfs>
  <cellXfs count="114">
    <xf numFmtId="0" fontId="0" fillId="0" borderId="0" xfId="0"/>
    <xf numFmtId="0" fontId="0" fillId="3" borderId="0" xfId="0" applyFill="1" applyBorder="1"/>
    <xf numFmtId="164" fontId="0" fillId="0" borderId="0" xfId="1" applyNumberFormat="1" applyFont="1"/>
    <xf numFmtId="0" fontId="0" fillId="5" borderId="4" xfId="0" applyFill="1" applyBorder="1"/>
    <xf numFmtId="0" fontId="0" fillId="5" borderId="0" xfId="0" applyFill="1" applyBorder="1"/>
    <xf numFmtId="164" fontId="0" fillId="5" borderId="0" xfId="1" applyNumberFormat="1" applyFont="1" applyFill="1" applyBorder="1"/>
    <xf numFmtId="44" fontId="0" fillId="0" borderId="0" xfId="1" applyFont="1" applyBorder="1"/>
    <xf numFmtId="164" fontId="0" fillId="0" borderId="0" xfId="1" applyNumberFormat="1" applyFont="1" applyBorder="1"/>
    <xf numFmtId="0" fontId="0" fillId="0" borderId="5" xfId="0" applyBorder="1"/>
    <xf numFmtId="0" fontId="0" fillId="0" borderId="6" xfId="0" applyBorder="1"/>
    <xf numFmtId="0" fontId="0" fillId="0" borderId="4" xfId="0" applyFill="1" applyBorder="1"/>
    <xf numFmtId="0" fontId="0" fillId="0" borderId="0" xfId="0" applyFill="1" applyBorder="1"/>
    <xf numFmtId="164" fontId="0" fillId="0" borderId="0" xfId="1" applyNumberFormat="1" applyFont="1" applyFill="1" applyBorder="1"/>
    <xf numFmtId="0" fontId="4" fillId="5" borderId="0" xfId="0" applyFont="1" applyFill="1" applyBorder="1"/>
    <xf numFmtId="166" fontId="0" fillId="0" borderId="0" xfId="2" applyNumberFormat="1" applyFont="1"/>
    <xf numFmtId="166" fontId="0" fillId="5" borderId="0" xfId="2" applyNumberFormat="1" applyFont="1" applyFill="1" applyBorder="1"/>
    <xf numFmtId="166" fontId="0" fillId="0" borderId="0" xfId="2" applyNumberFormat="1" applyFont="1" applyBorder="1"/>
    <xf numFmtId="166" fontId="0" fillId="0" borderId="0" xfId="2" applyNumberFormat="1" applyFont="1" applyFill="1" applyBorder="1"/>
    <xf numFmtId="0" fontId="8" fillId="5" borderId="0" xfId="0" applyFont="1" applyFill="1" applyBorder="1"/>
    <xf numFmtId="164" fontId="7" fillId="0" borderId="0" xfId="1" applyNumberFormat="1" applyFont="1" applyBorder="1"/>
    <xf numFmtId="44" fontId="0" fillId="5" borderId="0" xfId="1" applyFont="1" applyFill="1" applyBorder="1"/>
    <xf numFmtId="164" fontId="7" fillId="5" borderId="0" xfId="1" applyNumberFormat="1" applyFont="1" applyFill="1" applyBorder="1"/>
    <xf numFmtId="0" fontId="0" fillId="6" borderId="0" xfId="0" applyFill="1" applyBorder="1"/>
    <xf numFmtId="0" fontId="7" fillId="6" borderId="0" xfId="0" applyFont="1" applyFill="1" applyBorder="1"/>
    <xf numFmtId="1" fontId="0" fillId="5" borderId="0" xfId="0" applyNumberFormat="1" applyFill="1" applyBorder="1"/>
    <xf numFmtId="0" fontId="0" fillId="4" borderId="0" xfId="0" applyFill="1" applyBorder="1"/>
    <xf numFmtId="0" fontId="7" fillId="0" borderId="0" xfId="0" applyFont="1" applyBorder="1"/>
    <xf numFmtId="0" fontId="7" fillId="0" borderId="0" xfId="0" applyFont="1" applyBorder="1" applyAlignment="1">
      <alignment horizontal="right"/>
    </xf>
    <xf numFmtId="44" fontId="7" fillId="0" borderId="0" xfId="1" applyFont="1" applyBorder="1"/>
    <xf numFmtId="1" fontId="7" fillId="0" borderId="0" xfId="0" applyNumberFormat="1" applyFont="1" applyBorder="1"/>
    <xf numFmtId="166" fontId="7" fillId="0" borderId="0" xfId="2" applyNumberFormat="1" applyFont="1" applyBorder="1"/>
    <xf numFmtId="0" fontId="7" fillId="4" borderId="0" xfId="0" applyFont="1" applyFill="1" applyBorder="1" applyAlignment="1">
      <alignment horizontal="right"/>
    </xf>
    <xf numFmtId="44" fontId="7" fillId="4" borderId="0" xfId="1" applyFont="1" applyFill="1" applyBorder="1"/>
    <xf numFmtId="1" fontId="7" fillId="4" borderId="0" xfId="0" applyNumberFormat="1" applyFont="1" applyFill="1" applyBorder="1"/>
    <xf numFmtId="0" fontId="7" fillId="4" borderId="0" xfId="0" applyFont="1" applyFill="1" applyBorder="1"/>
    <xf numFmtId="166" fontId="7" fillId="4" borderId="0" xfId="2" applyNumberFormat="1" applyFont="1" applyFill="1" applyBorder="1"/>
    <xf numFmtId="0" fontId="0" fillId="0" borderId="7" xfId="0" applyFill="1" applyBorder="1"/>
    <xf numFmtId="166" fontId="0" fillId="0" borderId="7" xfId="2" applyNumberFormat="1" applyFont="1" applyFill="1" applyBorder="1"/>
    <xf numFmtId="164" fontId="0" fillId="0" borderId="7" xfId="1" applyNumberFormat="1" applyFont="1" applyFill="1" applyBorder="1"/>
    <xf numFmtId="0" fontId="5" fillId="5" borderId="0" xfId="0" applyFont="1" applyFill="1" applyBorder="1"/>
    <xf numFmtId="0" fontId="0" fillId="0" borderId="8" xfId="0" applyBorder="1"/>
    <xf numFmtId="0" fontId="7" fillId="5" borderId="0" xfId="0" applyFont="1" applyFill="1" applyBorder="1"/>
    <xf numFmtId="0" fontId="0" fillId="0" borderId="4" xfId="0" applyBorder="1"/>
    <xf numFmtId="1" fontId="12" fillId="5" borderId="0" xfId="0" applyNumberFormat="1" applyFont="1" applyFill="1" applyBorder="1" applyAlignment="1">
      <alignment horizontal="left"/>
    </xf>
    <xf numFmtId="0" fontId="1" fillId="2" borderId="0" xfId="0" applyFont="1" applyFill="1" applyBorder="1" applyAlignment="1">
      <alignment horizontal="center"/>
    </xf>
    <xf numFmtId="166" fontId="1" fillId="2" borderId="0" xfId="2" applyNumberFormat="1" applyFont="1" applyFill="1" applyBorder="1" applyAlignment="1">
      <alignment horizontal="center"/>
    </xf>
    <xf numFmtId="164" fontId="1" fillId="2" borderId="0" xfId="1" applyNumberFormat="1" applyFont="1" applyFill="1" applyBorder="1" applyAlignment="1">
      <alignment horizontal="center"/>
    </xf>
    <xf numFmtId="44" fontId="1" fillId="2" borderId="0" xfId="1" applyFont="1" applyFill="1" applyBorder="1" applyAlignment="1">
      <alignment horizontal="center"/>
    </xf>
    <xf numFmtId="0" fontId="7" fillId="0" borderId="0" xfId="0" applyFont="1" applyFill="1" applyBorder="1"/>
    <xf numFmtId="165" fontId="0" fillId="0" borderId="0" xfId="2" applyNumberFormat="1" applyFont="1" applyFill="1" applyBorder="1"/>
    <xf numFmtId="43" fontId="0" fillId="0" borderId="0" xfId="2" applyFont="1" applyFill="1" applyBorder="1"/>
    <xf numFmtId="1" fontId="0" fillId="0" borderId="0" xfId="0" applyNumberFormat="1" applyFill="1" applyBorder="1"/>
    <xf numFmtId="0" fontId="0" fillId="0" borderId="0" xfId="0" applyBorder="1" applyAlignment="1">
      <alignment horizontal="center"/>
    </xf>
    <xf numFmtId="0" fontId="12" fillId="5" borderId="0" xfId="0" applyFont="1" applyFill="1" applyBorder="1" applyAlignment="1">
      <alignment horizontal="right"/>
    </xf>
    <xf numFmtId="0" fontId="10" fillId="5" borderId="0" xfId="0" applyFont="1" applyFill="1" applyBorder="1"/>
    <xf numFmtId="0" fontId="0" fillId="0" borderId="1" xfId="0" applyBorder="1"/>
    <xf numFmtId="0" fontId="0" fillId="0" borderId="2" xfId="0" applyBorder="1"/>
    <xf numFmtId="166" fontId="0" fillId="0" borderId="2" xfId="2" applyNumberFormat="1" applyFont="1" applyBorder="1"/>
    <xf numFmtId="164" fontId="0" fillId="0" borderId="2" xfId="1" applyNumberFormat="1" applyFont="1" applyBorder="1"/>
    <xf numFmtId="0" fontId="0" fillId="0" borderId="3" xfId="0" applyBorder="1"/>
    <xf numFmtId="44" fontId="0" fillId="0" borderId="0" xfId="0" applyNumberFormat="1" applyBorder="1"/>
    <xf numFmtId="43" fontId="0" fillId="5" borderId="0" xfId="2" applyFont="1" applyFill="1" applyBorder="1"/>
    <xf numFmtId="0" fontId="13" fillId="0" borderId="0" xfId="0" applyFont="1" applyFill="1" applyBorder="1"/>
    <xf numFmtId="44" fontId="13" fillId="0" borderId="0" xfId="1" applyFont="1" applyBorder="1"/>
    <xf numFmtId="0" fontId="14" fillId="0" borderId="0" xfId="0" applyFont="1" applyBorder="1"/>
    <xf numFmtId="44" fontId="14" fillId="0" borderId="0" xfId="1" applyFont="1" applyBorder="1"/>
    <xf numFmtId="164" fontId="13" fillId="0" borderId="0" xfId="1" applyNumberFormat="1" applyFont="1" applyBorder="1"/>
    <xf numFmtId="166" fontId="13" fillId="0" borderId="0" xfId="2" applyNumberFormat="1" applyFont="1" applyBorder="1"/>
    <xf numFmtId="0" fontId="13" fillId="0" borderId="0" xfId="0" applyFont="1" applyBorder="1"/>
    <xf numFmtId="44" fontId="13" fillId="0" borderId="0" xfId="1" applyFont="1" applyFill="1" applyBorder="1"/>
    <xf numFmtId="44" fontId="13" fillId="0" borderId="0" xfId="0" applyNumberFormat="1" applyFont="1" applyBorder="1"/>
    <xf numFmtId="0" fontId="0" fillId="5" borderId="0" xfId="0" applyFill="1" applyBorder="1" applyAlignment="1">
      <alignment horizontal="center"/>
    </xf>
    <xf numFmtId="0" fontId="0" fillId="0" borderId="0" xfId="0" applyBorder="1"/>
    <xf numFmtId="0" fontId="0" fillId="0" borderId="0" xfId="0" applyFont="1" applyFill="1" applyBorder="1"/>
    <xf numFmtId="44" fontId="0" fillId="0" borderId="0" xfId="1" applyFont="1" applyFill="1" applyBorder="1"/>
    <xf numFmtId="0" fontId="12" fillId="0" borderId="0" xfId="0" applyFont="1" applyFill="1" applyBorder="1" applyAlignment="1">
      <alignment horizontal="right"/>
    </xf>
    <xf numFmtId="1" fontId="12" fillId="0" borderId="0" xfId="0" applyNumberFormat="1" applyFont="1" applyFill="1" applyBorder="1" applyAlignment="1">
      <alignment horizontal="left"/>
    </xf>
    <xf numFmtId="164" fontId="7" fillId="0" borderId="0" xfId="1" applyNumberFormat="1" applyFont="1" applyFill="1" applyBorder="1"/>
    <xf numFmtId="0" fontId="16" fillId="0" borderId="0" xfId="0" applyFont="1" applyFill="1" applyBorder="1" applyAlignment="1">
      <alignment horizontal="center"/>
    </xf>
    <xf numFmtId="44" fontId="16" fillId="0" borderId="0" xfId="1" applyFont="1" applyFill="1" applyBorder="1" applyAlignment="1">
      <alignment horizontal="center"/>
    </xf>
    <xf numFmtId="164" fontId="16" fillId="0" borderId="0" xfId="1" applyNumberFormat="1" applyFont="1" applyFill="1" applyBorder="1" applyAlignment="1">
      <alignment horizontal="center"/>
    </xf>
    <xf numFmtId="44" fontId="16" fillId="0" borderId="0" xfId="1" applyFont="1" applyFill="1" applyBorder="1" applyAlignment="1">
      <alignment horizontal="center" vertical="center"/>
    </xf>
    <xf numFmtId="0" fontId="0" fillId="0" borderId="0" xfId="0" applyFont="1"/>
    <xf numFmtId="0" fontId="0" fillId="0" borderId="0" xfId="0" applyFont="1" applyFill="1" applyBorder="1" applyAlignment="1">
      <alignment horizontal="center"/>
    </xf>
    <xf numFmtId="44" fontId="0" fillId="0" borderId="0" xfId="0" applyNumberFormat="1" applyFont="1" applyFill="1" applyBorder="1"/>
    <xf numFmtId="1" fontId="0" fillId="0" borderId="0" xfId="0" applyNumberFormat="1" applyFont="1" applyFill="1" applyBorder="1"/>
    <xf numFmtId="43" fontId="0" fillId="0" borderId="0" xfId="2" applyFont="1"/>
    <xf numFmtId="41" fontId="0" fillId="0" borderId="0" xfId="3" applyFont="1" applyFill="1" applyBorder="1"/>
    <xf numFmtId="0" fontId="0" fillId="0" borderId="0" xfId="0" applyFont="1" applyAlignment="1">
      <alignment horizontal="center"/>
    </xf>
    <xf numFmtId="43" fontId="0" fillId="0" borderId="0" xfId="0" applyNumberFormat="1" applyFont="1" applyFill="1" applyBorder="1"/>
    <xf numFmtId="43" fontId="0" fillId="0" borderId="0" xfId="0" applyNumberFormat="1" applyFont="1"/>
    <xf numFmtId="43" fontId="0" fillId="0" borderId="0" xfId="0" applyNumberFormat="1"/>
    <xf numFmtId="0" fontId="17" fillId="0" borderId="0" xfId="0" applyFont="1"/>
    <xf numFmtId="0" fontId="18" fillId="0" borderId="0" xfId="0" applyFont="1"/>
    <xf numFmtId="0" fontId="7" fillId="0" borderId="0" xfId="0" applyFont="1"/>
    <xf numFmtId="43" fontId="7" fillId="0" borderId="0" xfId="0" applyNumberFormat="1" applyFont="1"/>
    <xf numFmtId="0" fontId="19" fillId="0" borderId="0" xfId="0" applyFont="1" applyFill="1" applyBorder="1" applyAlignment="1">
      <alignment horizontal="center"/>
    </xf>
    <xf numFmtId="43" fontId="0" fillId="0" borderId="0" xfId="2" applyFont="1" applyBorder="1"/>
    <xf numFmtId="43" fontId="0" fillId="0" borderId="0" xfId="0" applyNumberFormat="1" applyBorder="1"/>
    <xf numFmtId="43" fontId="0" fillId="0" borderId="0" xfId="0" applyNumberFormat="1" applyFill="1" applyBorder="1"/>
    <xf numFmtId="43" fontId="7" fillId="4" borderId="0" xfId="0" applyNumberFormat="1" applyFont="1" applyFill="1" applyBorder="1"/>
    <xf numFmtId="2" fontId="0" fillId="0" borderId="0" xfId="0" applyNumberFormat="1" applyBorder="1"/>
    <xf numFmtId="43" fontId="0" fillId="5" borderId="0" xfId="0" applyNumberFormat="1" applyFill="1" applyBorder="1"/>
    <xf numFmtId="0" fontId="11" fillId="6" borderId="0" xfId="0" applyFont="1" applyFill="1" applyBorder="1"/>
    <xf numFmtId="0" fontId="8" fillId="6" borderId="0" xfId="0" applyFont="1" applyFill="1" applyBorder="1"/>
    <xf numFmtId="0" fontId="20" fillId="6" borderId="0" xfId="0" applyFont="1" applyFill="1" applyBorder="1"/>
    <xf numFmtId="0" fontId="0" fillId="5" borderId="0" xfId="0" applyFill="1" applyBorder="1"/>
    <xf numFmtId="43" fontId="7" fillId="5" borderId="0" xfId="0" applyNumberFormat="1" applyFont="1" applyFill="1" applyBorder="1"/>
    <xf numFmtId="0" fontId="0" fillId="4" borderId="0" xfId="0" applyFill="1"/>
    <xf numFmtId="41" fontId="0" fillId="0" borderId="0" xfId="0" applyNumberFormat="1" applyFont="1" applyFill="1" applyBorder="1"/>
    <xf numFmtId="0" fontId="0" fillId="5" borderId="0" xfId="0" applyFill="1" applyBorder="1"/>
    <xf numFmtId="0" fontId="7" fillId="4" borderId="0" xfId="0" applyFont="1" applyFill="1" applyBorder="1" applyAlignment="1">
      <alignment horizontal="center"/>
    </xf>
    <xf numFmtId="0" fontId="9" fillId="5" borderId="0" xfId="0" applyFont="1" applyFill="1" applyBorder="1" applyAlignment="1">
      <alignment horizontal="left"/>
    </xf>
    <xf numFmtId="0" fontId="15" fillId="0" borderId="0" xfId="0" applyFont="1" applyFill="1" applyBorder="1" applyAlignment="1">
      <alignment horizontal="left"/>
    </xf>
  </cellXfs>
  <cellStyles count="4">
    <cellStyle name="Dezimal" xfId="2" builtinId="3"/>
    <cellStyle name="Dezimal [0]" xfId="3" builtinId="6"/>
    <cellStyle name="Standard" xfId="0" builtinId="0"/>
    <cellStyle name="Währung" xfId="1" builtinId="4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7" Type="http://schemas.openxmlformats.org/officeDocument/2006/relationships/image" Target="../media/image10.emf"/><Relationship Id="rId2" Type="http://schemas.openxmlformats.org/officeDocument/2006/relationships/image" Target="../media/image5.png"/><Relationship Id="rId1" Type="http://schemas.openxmlformats.org/officeDocument/2006/relationships/image" Target="../media/image4.emf"/><Relationship Id="rId6" Type="http://schemas.openxmlformats.org/officeDocument/2006/relationships/image" Target="../media/image9.emf"/><Relationship Id="rId5" Type="http://schemas.openxmlformats.org/officeDocument/2006/relationships/image" Target="../media/image8.emf"/><Relationship Id="rId4" Type="http://schemas.openxmlformats.org/officeDocument/2006/relationships/image" Target="../media/image7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13.emf"/><Relationship Id="rId2" Type="http://schemas.openxmlformats.org/officeDocument/2006/relationships/image" Target="../media/image12.emf"/><Relationship Id="rId1" Type="http://schemas.openxmlformats.org/officeDocument/2006/relationships/image" Target="../media/image11.emf"/><Relationship Id="rId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121920</xdr:colOff>
      <xdr:row>12</xdr:row>
      <xdr:rowOff>106680</xdr:rowOff>
    </xdr:from>
    <xdr:to>
      <xdr:col>6</xdr:col>
      <xdr:colOff>670560</xdr:colOff>
      <xdr:row>21</xdr:row>
      <xdr:rowOff>45720</xdr:rowOff>
    </xdr:to>
    <xdr:sp macro="" textlink="">
      <xdr:nvSpPr>
        <xdr:cNvPr id="7" name="Textfeld 6"/>
        <xdr:cNvSpPr txBox="1"/>
      </xdr:nvSpPr>
      <xdr:spPr>
        <a:xfrm>
          <a:off x="1706880" y="2308860"/>
          <a:ext cx="3718560" cy="158496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de-DE" sz="1400"/>
            <a:t>Riemchenfassade</a:t>
          </a:r>
          <a:r>
            <a:rPr lang="de-DE" sz="1600" baseline="0"/>
            <a:t> </a:t>
          </a:r>
        </a:p>
        <a:p>
          <a:r>
            <a:rPr lang="de-DE" sz="800">
              <a:solidFill>
                <a:schemeClr val="dk1"/>
              </a:solidFill>
              <a:latin typeface="+mn-lt"/>
              <a:ea typeface="+mn-ea"/>
              <a:cs typeface="+mn-cs"/>
            </a:rPr>
            <a:t>Grundlage des Angebotes sind die nachfolgenden Daten:</a:t>
          </a:r>
        </a:p>
        <a:p>
          <a:r>
            <a:rPr lang="de-DE" sz="800">
              <a:solidFill>
                <a:schemeClr val="dk1"/>
              </a:solidFill>
              <a:latin typeface="+mn-lt"/>
              <a:ea typeface="+mn-ea"/>
              <a:cs typeface="+mn-cs"/>
            </a:rPr>
            <a:t> Naturstein-Material:  Jura gelb, Oberfläche gesägt</a:t>
          </a:r>
        </a:p>
        <a:p>
          <a:pPr lvl="0"/>
          <a:r>
            <a:rPr lang="de-DE" sz="800">
              <a:solidFill>
                <a:schemeClr val="dk1"/>
              </a:solidFill>
              <a:latin typeface="+mn-lt"/>
              <a:ea typeface="+mn-ea"/>
              <a:cs typeface="+mn-cs"/>
            </a:rPr>
            <a:t>Alu-Unterkonstruktion  von ca. 70 cm</a:t>
          </a:r>
        </a:p>
        <a:p>
          <a:pPr lvl="0"/>
          <a:r>
            <a:rPr lang="de-DE" sz="800">
              <a:solidFill>
                <a:schemeClr val="dk1"/>
              </a:solidFill>
              <a:latin typeface="+mn-lt"/>
              <a:ea typeface="+mn-ea"/>
              <a:cs typeface="+mn-cs"/>
            </a:rPr>
            <a:t>Verankerung mit T-Nutsytem (Bau-Untergrund und Naturstein)</a:t>
          </a:r>
        </a:p>
        <a:p>
          <a:pPr lvl="0"/>
          <a:r>
            <a:rPr lang="de-DE" sz="800">
              <a:solidFill>
                <a:schemeClr val="dk1"/>
              </a:solidFill>
              <a:latin typeface="+mn-lt"/>
              <a:ea typeface="+mn-ea"/>
              <a:cs typeface="+mn-cs"/>
            </a:rPr>
            <a:t>Bau-Untergrund ist tragfähiges Mauerwerk (Beton)</a:t>
          </a:r>
        </a:p>
        <a:p>
          <a:r>
            <a:rPr lang="de-DE" sz="800">
              <a:solidFill>
                <a:schemeClr val="dk1"/>
              </a:solidFill>
              <a:latin typeface="+mn-lt"/>
              <a:ea typeface="+mn-ea"/>
              <a:cs typeface="+mn-cs"/>
            </a:rPr>
            <a:t>Wärmedämmung                          Dicke             200 mm</a:t>
          </a:r>
        </a:p>
        <a:p>
          <a:r>
            <a:rPr lang="de-DE" sz="800">
              <a:solidFill>
                <a:schemeClr val="dk1"/>
              </a:solidFill>
              <a:latin typeface="+mn-lt"/>
              <a:ea typeface="+mn-ea"/>
              <a:cs typeface="+mn-cs"/>
            </a:rPr>
            <a:t>Hinterlüftung                          :     Spaltbreite     30 – 40 mm  </a:t>
          </a:r>
        </a:p>
        <a:p>
          <a:r>
            <a:rPr lang="de-DE" sz="800">
              <a:solidFill>
                <a:schemeClr val="dk1"/>
              </a:solidFill>
              <a:latin typeface="+mn-lt"/>
              <a:ea typeface="+mn-ea"/>
              <a:cs typeface="+mn-cs"/>
            </a:rPr>
            <a:t>Naturstein                               :     Dicke             20 mm      </a:t>
          </a:r>
          <a:endParaRPr lang="de-DE" sz="4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4</xdr:col>
      <xdr:colOff>600770</xdr:colOff>
      <xdr:row>82</xdr:row>
      <xdr:rowOff>30480</xdr:rowOff>
    </xdr:from>
    <xdr:to>
      <xdr:col>6</xdr:col>
      <xdr:colOff>594360</xdr:colOff>
      <xdr:row>87</xdr:row>
      <xdr:rowOff>99060</xdr:rowOff>
    </xdr:to>
    <xdr:pic>
      <xdr:nvPicPr>
        <xdr:cNvPr id="205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70690" y="13936980"/>
          <a:ext cx="1578550" cy="9829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502920</xdr:colOff>
      <xdr:row>38</xdr:row>
      <xdr:rowOff>73680</xdr:rowOff>
    </xdr:from>
    <xdr:to>
      <xdr:col>6</xdr:col>
      <xdr:colOff>738837</xdr:colOff>
      <xdr:row>47</xdr:row>
      <xdr:rowOff>38100</xdr:rowOff>
    </xdr:to>
    <xdr:pic>
      <xdr:nvPicPr>
        <xdr:cNvPr id="2055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672840" y="7030740"/>
          <a:ext cx="1820574" cy="16103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723900</xdr:colOff>
      <xdr:row>39</xdr:row>
      <xdr:rowOff>114300</xdr:rowOff>
    </xdr:from>
    <xdr:to>
      <xdr:col>4</xdr:col>
      <xdr:colOff>22860</xdr:colOff>
      <xdr:row>46</xdr:row>
      <xdr:rowOff>64695</xdr:rowOff>
    </xdr:to>
    <xdr:pic>
      <xdr:nvPicPr>
        <xdr:cNvPr id="2057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308860" y="7254240"/>
          <a:ext cx="883920" cy="12305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2</xdr:col>
      <xdr:colOff>0</xdr:colOff>
      <xdr:row>66</xdr:row>
      <xdr:rowOff>68580</xdr:rowOff>
    </xdr:from>
    <xdr:to>
      <xdr:col>6</xdr:col>
      <xdr:colOff>617220</xdr:colOff>
      <xdr:row>75</xdr:row>
      <xdr:rowOff>91440</xdr:rowOff>
    </xdr:to>
    <xdr:sp macro="" textlink="">
      <xdr:nvSpPr>
        <xdr:cNvPr id="8" name="Textfeld 7"/>
        <xdr:cNvSpPr txBox="1"/>
      </xdr:nvSpPr>
      <xdr:spPr>
        <a:xfrm>
          <a:off x="1645920" y="12146280"/>
          <a:ext cx="3787140" cy="93726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de-DE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3.10.  Naturstein</a:t>
          </a:r>
          <a:endParaRPr lang="de-DE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de-DE" sz="1100"/>
        </a:p>
        <a:p>
          <a:endParaRPr lang="de-DE" sz="1100"/>
        </a:p>
        <a:p>
          <a:endParaRPr lang="de-DE" sz="1100"/>
        </a:p>
        <a:p>
          <a:endParaRPr lang="de-DE" sz="1100"/>
        </a:p>
        <a:p>
          <a:r>
            <a:rPr lang="de-DE" sz="1000">
              <a:solidFill>
                <a:schemeClr val="dk1"/>
              </a:solidFill>
              <a:latin typeface="+mn-lt"/>
              <a:ea typeface="+mn-ea"/>
              <a:cs typeface="+mn-cs"/>
            </a:rPr>
            <a:t>Riemchenstärke:      20 mm        </a:t>
          </a:r>
          <a:endParaRPr lang="de-DE" sz="1000"/>
        </a:p>
        <a:p>
          <a:r>
            <a:rPr lang="de-DE" sz="1000">
              <a:solidFill>
                <a:schemeClr val="dk1"/>
              </a:solidFill>
              <a:latin typeface="+mn-lt"/>
              <a:ea typeface="+mn-ea"/>
              <a:cs typeface="+mn-cs"/>
            </a:rPr>
            <a:t>Riemchenhöhen:    100 mm</a:t>
          </a:r>
          <a:endParaRPr lang="de-DE" sz="1000"/>
        </a:p>
        <a:p>
          <a:r>
            <a:rPr lang="de-DE" sz="1000">
              <a:solidFill>
                <a:schemeClr val="dk1"/>
              </a:solidFill>
              <a:latin typeface="+mn-lt"/>
              <a:ea typeface="+mn-ea"/>
              <a:cs typeface="+mn-cs"/>
            </a:rPr>
            <a:t>Riemchenlängen   1000 mm</a:t>
          </a:r>
          <a:endParaRPr lang="de-DE" sz="1000"/>
        </a:p>
        <a:p>
          <a:r>
            <a:rPr lang="de-DE" sz="1100"/>
            <a:t>Prreis / m²   45.00 €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5.bin"/><Relationship Id="rId3" Type="http://schemas.openxmlformats.org/officeDocument/2006/relationships/vmlDrawing" Target="../drawings/vmlDrawing1.vml"/><Relationship Id="rId7" Type="http://schemas.openxmlformats.org/officeDocument/2006/relationships/oleObject" Target="../embeddings/oleObject4.bin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3.bin"/><Relationship Id="rId5" Type="http://schemas.openxmlformats.org/officeDocument/2006/relationships/oleObject" Target="../embeddings/oleObject2.bin"/><Relationship Id="rId4" Type="http://schemas.openxmlformats.org/officeDocument/2006/relationships/oleObject" Target="../embeddings/oleObject1.bin"/><Relationship Id="rId9" Type="http://schemas.openxmlformats.org/officeDocument/2006/relationships/oleObject" Target="../embeddings/oleObject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7.bin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10.bin"/><Relationship Id="rId5" Type="http://schemas.openxmlformats.org/officeDocument/2006/relationships/oleObject" Target="../embeddings/oleObject9.bin"/><Relationship Id="rId4" Type="http://schemas.openxmlformats.org/officeDocument/2006/relationships/oleObject" Target="../embeddings/oleObject8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Tabelle2">
    <pageSetUpPr fitToPage="1"/>
  </sheetPr>
  <dimension ref="B1:O114"/>
  <sheetViews>
    <sheetView tabSelected="1" workbookViewId="0">
      <selection activeCell="Q7" sqref="Q7"/>
    </sheetView>
  </sheetViews>
  <sheetFormatPr baseColWidth="10" defaultColWidth="11.5546875" defaultRowHeight="14.4"/>
  <cols>
    <col min="1" max="1" width="19.88671875" customWidth="1"/>
    <col min="2" max="2" width="4.109375" customWidth="1"/>
    <col min="9" max="9" width="11.77734375" bestFit="1" customWidth="1"/>
    <col min="12" max="12" width="11.5546875" style="14"/>
    <col min="13" max="13" width="11.5546875" style="2"/>
    <col min="14" max="14" width="15" customWidth="1"/>
    <col min="15" max="15" width="4" customWidth="1"/>
  </cols>
  <sheetData>
    <row r="1" spans="2:15" ht="15" thickBot="1"/>
    <row r="2" spans="2:15">
      <c r="B2" s="55"/>
      <c r="C2" s="56"/>
      <c r="D2" s="56"/>
      <c r="E2" s="56"/>
      <c r="F2" s="56"/>
      <c r="G2" s="56"/>
      <c r="H2" s="56"/>
      <c r="I2" s="56"/>
      <c r="J2" s="56"/>
      <c r="K2" s="56"/>
      <c r="L2" s="57"/>
      <c r="M2" s="58"/>
      <c r="N2" s="56"/>
      <c r="O2" s="59"/>
    </row>
    <row r="3" spans="2:15">
      <c r="B3" s="42"/>
      <c r="C3" s="4"/>
      <c r="D3" s="4"/>
      <c r="E3" s="4"/>
      <c r="F3" s="4"/>
      <c r="G3" s="4"/>
      <c r="H3" s="4"/>
      <c r="I3" s="4"/>
      <c r="J3" s="4"/>
      <c r="K3" s="4"/>
      <c r="L3" s="15"/>
      <c r="M3" s="5"/>
      <c r="N3" s="4"/>
      <c r="O3" s="8"/>
    </row>
    <row r="4" spans="2:15">
      <c r="B4" s="42"/>
      <c r="C4" s="4"/>
      <c r="D4" s="4"/>
      <c r="E4" s="4"/>
      <c r="F4" s="4"/>
      <c r="G4" s="4"/>
      <c r="H4" s="4"/>
      <c r="I4" s="4"/>
      <c r="J4" s="4"/>
      <c r="K4" s="4"/>
      <c r="L4" s="15"/>
      <c r="M4" s="5"/>
      <c r="N4" s="4"/>
      <c r="O4" s="8"/>
    </row>
    <row r="5" spans="2:15">
      <c r="B5" s="42"/>
      <c r="C5" s="4"/>
      <c r="D5" s="4"/>
      <c r="E5" s="4"/>
      <c r="F5" s="4"/>
      <c r="G5" s="4"/>
      <c r="H5" s="4"/>
      <c r="I5" s="4"/>
      <c r="J5" s="4"/>
      <c r="K5" s="4"/>
      <c r="L5" s="15"/>
      <c r="M5" s="5"/>
      <c r="N5" s="4"/>
      <c r="O5" s="8"/>
    </row>
    <row r="6" spans="2:15">
      <c r="B6" s="42"/>
      <c r="C6" s="4"/>
      <c r="D6" s="4"/>
      <c r="E6" s="4"/>
      <c r="F6" s="4"/>
      <c r="G6" s="4"/>
      <c r="H6" s="4"/>
      <c r="I6" s="4"/>
      <c r="J6" s="4"/>
      <c r="K6" s="4"/>
      <c r="L6" s="15"/>
      <c r="M6" s="5"/>
      <c r="N6" s="4"/>
      <c r="O6" s="8"/>
    </row>
    <row r="7" spans="2:15">
      <c r="B7" s="42"/>
      <c r="C7" s="4"/>
      <c r="D7" s="4"/>
      <c r="E7" s="4"/>
      <c r="F7" s="4"/>
      <c r="G7" s="4"/>
      <c r="H7" s="4"/>
      <c r="I7" s="4"/>
      <c r="J7" s="4"/>
      <c r="K7" s="4"/>
      <c r="L7" s="15"/>
      <c r="M7" s="5"/>
      <c r="N7" s="4"/>
      <c r="O7" s="8"/>
    </row>
    <row r="8" spans="2:15">
      <c r="B8" s="42"/>
      <c r="C8" s="4"/>
      <c r="D8" s="4"/>
      <c r="E8" s="4"/>
      <c r="F8" s="4"/>
      <c r="G8" s="4"/>
      <c r="H8" s="4"/>
      <c r="I8" s="4"/>
      <c r="J8" s="4"/>
      <c r="K8" s="4"/>
      <c r="L8" s="15"/>
      <c r="M8" s="5"/>
      <c r="N8" s="4"/>
      <c r="O8" s="8"/>
    </row>
    <row r="9" spans="2:15">
      <c r="B9" s="42"/>
      <c r="C9" s="4"/>
      <c r="D9" s="4"/>
      <c r="E9" s="4"/>
      <c r="F9" s="4"/>
      <c r="G9" s="4"/>
      <c r="H9" s="4"/>
      <c r="I9" s="4"/>
      <c r="J9" s="4"/>
      <c r="K9" s="4"/>
      <c r="L9" s="15"/>
      <c r="M9" s="5"/>
      <c r="N9" s="4"/>
      <c r="O9" s="8"/>
    </row>
    <row r="10" spans="2:15">
      <c r="B10" s="42"/>
      <c r="C10" s="4"/>
      <c r="D10" s="4"/>
      <c r="E10" s="4"/>
      <c r="F10" s="4"/>
      <c r="G10" s="18" t="s">
        <v>5</v>
      </c>
      <c r="H10" s="4"/>
      <c r="I10" s="4"/>
      <c r="J10" s="4"/>
      <c r="K10" s="4"/>
      <c r="L10" s="15"/>
      <c r="M10" s="5"/>
      <c r="N10" s="4"/>
      <c r="O10" s="8"/>
    </row>
    <row r="11" spans="2:15">
      <c r="B11" s="42"/>
      <c r="C11" s="72"/>
      <c r="D11" s="72"/>
      <c r="E11" s="72"/>
      <c r="F11" s="72"/>
      <c r="G11" s="72"/>
      <c r="H11" s="72"/>
      <c r="I11" s="72"/>
      <c r="J11" s="72"/>
      <c r="K11" s="72"/>
      <c r="L11" s="16"/>
      <c r="M11" s="7"/>
      <c r="N11" s="72"/>
      <c r="O11" s="8"/>
    </row>
    <row r="12" spans="2:15">
      <c r="B12" s="42"/>
      <c r="C12" s="1"/>
      <c r="D12" s="1"/>
      <c r="E12" s="1"/>
      <c r="F12" s="1"/>
      <c r="G12" s="1"/>
      <c r="H12" s="44" t="s">
        <v>0</v>
      </c>
      <c r="I12" s="44" t="s">
        <v>1</v>
      </c>
      <c r="J12" s="44" t="s">
        <v>2</v>
      </c>
      <c r="K12" s="44" t="s">
        <v>0</v>
      </c>
      <c r="L12" s="45" t="s">
        <v>4</v>
      </c>
      <c r="M12" s="46" t="s">
        <v>16</v>
      </c>
      <c r="N12" s="47" t="s">
        <v>17</v>
      </c>
      <c r="O12" s="8"/>
    </row>
    <row r="13" spans="2:15">
      <c r="B13" s="42"/>
      <c r="C13" s="4"/>
      <c r="D13" s="4"/>
      <c r="E13" s="4"/>
      <c r="F13" s="4"/>
      <c r="G13" s="4"/>
      <c r="H13" s="48">
        <v>200</v>
      </c>
      <c r="I13" s="48">
        <v>1</v>
      </c>
      <c r="J13" s="48">
        <v>0.1</v>
      </c>
      <c r="K13" s="11">
        <f>I13*J13</f>
        <v>0.1</v>
      </c>
      <c r="L13" s="49">
        <f>K13*27*M13</f>
        <v>5.4</v>
      </c>
      <c r="M13" s="50">
        <v>2</v>
      </c>
      <c r="N13" s="51">
        <f>H13/K13</f>
        <v>2000</v>
      </c>
      <c r="O13" s="8"/>
    </row>
    <row r="14" spans="2:15">
      <c r="B14" s="42"/>
      <c r="C14" s="4"/>
      <c r="D14" s="4"/>
      <c r="E14" s="4"/>
      <c r="F14" s="4"/>
      <c r="G14" s="4"/>
      <c r="H14" s="11"/>
      <c r="I14" s="11"/>
      <c r="J14" s="11"/>
      <c r="K14" s="11"/>
      <c r="L14" s="49"/>
      <c r="M14" s="12"/>
      <c r="N14" s="51"/>
      <c r="O14" s="8"/>
    </row>
    <row r="15" spans="2:15">
      <c r="B15" s="42"/>
      <c r="C15" s="4"/>
      <c r="D15" s="4"/>
      <c r="E15" s="4"/>
      <c r="F15" s="4"/>
      <c r="G15" s="4"/>
      <c r="H15" s="11"/>
      <c r="I15" s="11"/>
      <c r="J15" s="11"/>
      <c r="K15" s="11"/>
      <c r="L15" s="17"/>
      <c r="M15" s="12"/>
      <c r="N15" s="51"/>
      <c r="O15" s="8"/>
    </row>
    <row r="16" spans="2:15">
      <c r="B16" s="42"/>
      <c r="C16" s="4"/>
      <c r="D16" s="4"/>
      <c r="E16" s="4"/>
      <c r="F16" s="4"/>
      <c r="G16" s="4"/>
      <c r="H16" s="11"/>
      <c r="I16" s="11"/>
      <c r="J16" s="11"/>
      <c r="K16" s="11"/>
      <c r="L16" s="17"/>
      <c r="M16" s="12"/>
      <c r="N16" s="51"/>
      <c r="O16" s="8"/>
    </row>
    <row r="17" spans="2:15">
      <c r="B17" s="42"/>
      <c r="C17" s="4"/>
      <c r="D17" s="4"/>
      <c r="E17" s="4"/>
      <c r="F17" s="4"/>
      <c r="G17" s="4"/>
      <c r="H17" s="11"/>
      <c r="I17" s="11"/>
      <c r="J17" s="11"/>
      <c r="K17" s="11"/>
      <c r="L17" s="17"/>
      <c r="M17" s="12"/>
      <c r="N17" s="51"/>
      <c r="O17" s="8"/>
    </row>
    <row r="18" spans="2:15">
      <c r="B18" s="42"/>
      <c r="C18" s="4"/>
      <c r="D18" s="4"/>
      <c r="E18" s="4"/>
      <c r="F18" s="4"/>
      <c r="G18" s="4"/>
      <c r="H18" s="11"/>
      <c r="I18" s="11"/>
      <c r="J18" s="11"/>
      <c r="K18" s="11"/>
      <c r="L18" s="17"/>
      <c r="M18" s="12"/>
      <c r="N18" s="51"/>
      <c r="O18" s="8"/>
    </row>
    <row r="19" spans="2:15">
      <c r="B19" s="42"/>
      <c r="C19" s="4"/>
      <c r="D19" s="4"/>
      <c r="E19" s="4"/>
      <c r="F19" s="4"/>
      <c r="G19" s="4"/>
      <c r="H19" s="11"/>
      <c r="I19" s="11"/>
      <c r="J19" s="11"/>
      <c r="K19" s="11"/>
      <c r="L19" s="17"/>
      <c r="M19" s="12"/>
      <c r="N19" s="51"/>
      <c r="O19" s="8"/>
    </row>
    <row r="20" spans="2:15">
      <c r="B20" s="42"/>
      <c r="C20" s="4"/>
      <c r="D20" s="4"/>
      <c r="E20" s="4"/>
      <c r="F20" s="4"/>
      <c r="G20" s="4"/>
      <c r="H20" s="11"/>
      <c r="I20" s="11"/>
      <c r="J20" s="11"/>
      <c r="K20" s="11"/>
      <c r="L20" s="17"/>
      <c r="M20" s="12"/>
      <c r="N20" s="51"/>
      <c r="O20" s="8"/>
    </row>
    <row r="21" spans="2:15">
      <c r="B21" s="42"/>
      <c r="C21" s="4"/>
      <c r="D21" s="4"/>
      <c r="E21" s="4"/>
      <c r="F21" s="4"/>
      <c r="G21" s="4"/>
      <c r="H21" s="11"/>
      <c r="I21" s="11"/>
      <c r="J21" s="11"/>
      <c r="K21" s="11"/>
      <c r="L21" s="17"/>
      <c r="M21" s="12"/>
      <c r="N21" s="51"/>
      <c r="O21" s="8"/>
    </row>
    <row r="22" spans="2:15">
      <c r="B22" s="42"/>
      <c r="C22" s="4"/>
      <c r="D22" s="4"/>
      <c r="E22" s="4"/>
      <c r="F22" s="4"/>
      <c r="G22" s="4"/>
      <c r="H22" s="11"/>
      <c r="I22" s="11"/>
      <c r="J22" s="11"/>
      <c r="K22" s="11"/>
      <c r="L22" s="17"/>
      <c r="M22" s="12"/>
      <c r="N22" s="51"/>
      <c r="O22" s="8"/>
    </row>
    <row r="23" spans="2:15">
      <c r="B23" s="42"/>
      <c r="C23" s="11"/>
      <c r="D23" s="11"/>
      <c r="E23" s="11"/>
      <c r="F23" s="11"/>
      <c r="G23" s="11"/>
      <c r="H23" s="11"/>
      <c r="I23" s="11"/>
      <c r="J23" s="11"/>
      <c r="K23" s="11"/>
      <c r="L23" s="17"/>
      <c r="M23" s="12"/>
      <c r="N23" s="51"/>
      <c r="O23" s="8"/>
    </row>
    <row r="24" spans="2:15">
      <c r="B24" s="42"/>
      <c r="C24" s="72"/>
      <c r="D24" s="72"/>
      <c r="E24" s="72"/>
      <c r="F24" s="72"/>
      <c r="G24" s="72"/>
      <c r="H24" s="72"/>
      <c r="I24" s="72"/>
      <c r="J24" s="72"/>
      <c r="K24" s="72"/>
      <c r="L24" s="16"/>
      <c r="M24" s="7"/>
      <c r="N24" s="72"/>
      <c r="O24" s="8"/>
    </row>
    <row r="25" spans="2:15">
      <c r="B25" s="42"/>
      <c r="C25" s="4"/>
      <c r="D25" s="4"/>
      <c r="E25" s="4"/>
      <c r="F25" s="4"/>
      <c r="G25" s="4"/>
      <c r="H25" s="112" t="s">
        <v>20</v>
      </c>
      <c r="I25" s="112"/>
      <c r="J25" s="79" t="s">
        <v>24</v>
      </c>
      <c r="K25" s="78" t="s">
        <v>18</v>
      </c>
      <c r="L25" s="80" t="s">
        <v>25</v>
      </c>
      <c r="M25" s="81" t="s">
        <v>3</v>
      </c>
      <c r="N25" s="96" t="s">
        <v>26</v>
      </c>
      <c r="O25" s="8"/>
    </row>
    <row r="26" spans="2:15">
      <c r="B26" s="42"/>
      <c r="C26" s="4"/>
      <c r="D26" s="4"/>
      <c r="E26" s="4"/>
      <c r="F26" s="4"/>
      <c r="G26" s="4"/>
      <c r="H26" s="11" t="s">
        <v>33</v>
      </c>
      <c r="I26" s="11"/>
      <c r="J26" s="97">
        <v>1.5</v>
      </c>
      <c r="K26" s="52">
        <v>10</v>
      </c>
      <c r="L26" s="97">
        <f>J26*'UK Metall'!L44</f>
        <v>42</v>
      </c>
      <c r="M26" s="7"/>
      <c r="N26" s="98">
        <f>L26*H13</f>
        <v>8400</v>
      </c>
      <c r="O26" s="8"/>
    </row>
    <row r="27" spans="2:15">
      <c r="B27" s="42"/>
      <c r="C27" s="4"/>
      <c r="D27" s="4"/>
      <c r="E27" s="4"/>
      <c r="F27" s="4"/>
      <c r="G27" s="4"/>
      <c r="H27" s="11"/>
      <c r="I27" s="62"/>
      <c r="J27" s="6"/>
      <c r="K27" s="52"/>
      <c r="L27" s="6"/>
      <c r="M27" s="7"/>
      <c r="N27" s="72"/>
      <c r="O27" s="8"/>
    </row>
    <row r="28" spans="2:15">
      <c r="B28" s="42"/>
      <c r="C28" s="4"/>
      <c r="D28" s="4"/>
      <c r="E28" s="4"/>
      <c r="F28" s="4"/>
      <c r="G28" s="4"/>
      <c r="H28" s="62"/>
      <c r="I28" s="62"/>
      <c r="J28" s="63"/>
      <c r="K28" s="64"/>
      <c r="L28" s="65"/>
      <c r="M28" s="66"/>
      <c r="N28" s="72"/>
      <c r="O28" s="8"/>
    </row>
    <row r="29" spans="2:15">
      <c r="B29" s="42"/>
      <c r="C29" s="53"/>
      <c r="D29" s="43"/>
      <c r="E29" s="4"/>
      <c r="F29" s="4"/>
      <c r="G29" s="4"/>
      <c r="H29" s="62"/>
      <c r="I29" s="72"/>
      <c r="J29" s="67"/>
      <c r="K29" s="68"/>
      <c r="L29" s="67"/>
      <c r="M29" s="66"/>
      <c r="N29" s="72"/>
      <c r="O29" s="8"/>
    </row>
    <row r="30" spans="2:15">
      <c r="B30" s="42"/>
      <c r="C30" s="4"/>
      <c r="D30" s="4"/>
      <c r="E30" s="4"/>
      <c r="F30" s="4"/>
      <c r="G30" s="4"/>
      <c r="H30" s="62"/>
      <c r="I30" s="69"/>
      <c r="J30" s="63"/>
      <c r="K30" s="63"/>
      <c r="L30" s="63"/>
      <c r="M30" s="66"/>
      <c r="N30" s="72"/>
      <c r="O30" s="8"/>
    </row>
    <row r="31" spans="2:15">
      <c r="B31" s="42"/>
      <c r="C31" s="53"/>
      <c r="D31" s="43"/>
      <c r="E31" s="4"/>
      <c r="F31" s="4"/>
      <c r="G31" s="4"/>
      <c r="H31" s="62"/>
      <c r="I31" s="69"/>
      <c r="J31" s="63"/>
      <c r="K31" s="70"/>
      <c r="L31" s="63"/>
      <c r="M31" s="66"/>
      <c r="N31" s="72"/>
      <c r="O31" s="8"/>
    </row>
    <row r="32" spans="2:15">
      <c r="B32" s="42"/>
      <c r="C32" s="4"/>
      <c r="D32" s="4"/>
      <c r="E32" s="4"/>
      <c r="F32" s="4"/>
      <c r="G32" s="4"/>
      <c r="H32" s="11"/>
      <c r="I32" s="11"/>
      <c r="J32" s="6"/>
      <c r="K32" s="72"/>
      <c r="L32" s="6"/>
      <c r="M32" s="7"/>
      <c r="N32" s="72"/>
      <c r="O32" s="8"/>
    </row>
    <row r="33" spans="2:15">
      <c r="B33" s="42"/>
      <c r="C33" s="4"/>
      <c r="D33" s="4"/>
      <c r="E33" s="4"/>
      <c r="F33" s="4"/>
      <c r="G33" s="4"/>
      <c r="H33" s="11"/>
      <c r="I33" s="11"/>
      <c r="J33" s="6"/>
      <c r="K33" s="72"/>
      <c r="L33" s="6"/>
      <c r="M33" s="7"/>
      <c r="N33" s="72"/>
      <c r="O33" s="8"/>
    </row>
    <row r="34" spans="2:15">
      <c r="B34" s="42"/>
      <c r="C34" s="4"/>
      <c r="D34" s="4"/>
      <c r="E34" s="4"/>
      <c r="F34" s="4"/>
      <c r="G34" s="4"/>
      <c r="H34" s="11"/>
      <c r="I34" s="11"/>
      <c r="J34" s="6"/>
      <c r="K34" s="72"/>
      <c r="L34" s="6"/>
      <c r="M34" s="7"/>
      <c r="N34" s="72"/>
      <c r="O34" s="8"/>
    </row>
    <row r="35" spans="2:15">
      <c r="B35" s="42"/>
      <c r="C35" s="4"/>
      <c r="D35" s="4"/>
      <c r="E35" s="4"/>
      <c r="F35" s="4"/>
      <c r="G35" s="4"/>
      <c r="H35" s="11"/>
      <c r="I35" s="11"/>
      <c r="J35" s="6"/>
      <c r="K35" s="72"/>
      <c r="L35" s="6"/>
      <c r="M35" s="7"/>
      <c r="N35" s="72"/>
      <c r="O35" s="8"/>
    </row>
    <row r="36" spans="2:15">
      <c r="B36" s="42"/>
      <c r="C36" s="4"/>
      <c r="D36" s="4"/>
      <c r="E36" s="4"/>
      <c r="F36" s="4"/>
      <c r="G36" s="4"/>
      <c r="H36" s="11"/>
      <c r="I36" s="11"/>
      <c r="J36" s="6"/>
      <c r="K36" s="72"/>
      <c r="L36" s="6"/>
      <c r="M36" s="7"/>
      <c r="N36" s="72"/>
      <c r="O36" s="8"/>
    </row>
    <row r="37" spans="2:15">
      <c r="B37" s="42"/>
      <c r="C37" s="4"/>
      <c r="D37" s="4"/>
      <c r="E37" s="4"/>
      <c r="F37" s="4"/>
      <c r="G37" s="4"/>
      <c r="H37" s="4"/>
      <c r="I37" s="24"/>
      <c r="J37" s="20"/>
      <c r="K37" s="4"/>
      <c r="L37" s="20"/>
      <c r="M37" s="21"/>
      <c r="N37" s="61">
        <f>SUM(N26:N36)</f>
        <v>8400</v>
      </c>
      <c r="O37" s="8"/>
    </row>
    <row r="38" spans="2:15">
      <c r="B38" s="42"/>
      <c r="C38" s="72"/>
      <c r="D38" s="72"/>
      <c r="E38" s="72"/>
      <c r="F38" s="72"/>
      <c r="G38" s="72"/>
      <c r="H38" s="72"/>
      <c r="I38" s="72"/>
      <c r="J38" s="6"/>
      <c r="K38" s="72"/>
      <c r="L38" s="6"/>
      <c r="M38" s="7"/>
      <c r="N38" s="72"/>
      <c r="O38" s="8"/>
    </row>
    <row r="39" spans="2:15">
      <c r="B39" s="42"/>
      <c r="C39" s="4"/>
      <c r="D39" s="4"/>
      <c r="E39" s="4"/>
      <c r="F39" s="4"/>
      <c r="G39" s="4"/>
      <c r="H39" s="41" t="s">
        <v>6</v>
      </c>
      <c r="I39" s="4"/>
      <c r="J39" s="79" t="s">
        <v>24</v>
      </c>
      <c r="K39" s="78" t="s">
        <v>18</v>
      </c>
      <c r="L39" s="80" t="s">
        <v>25</v>
      </c>
      <c r="M39" s="81" t="s">
        <v>3</v>
      </c>
      <c r="N39" s="96" t="s">
        <v>26</v>
      </c>
      <c r="O39" s="8"/>
    </row>
    <row r="40" spans="2:15">
      <c r="B40" s="42"/>
      <c r="C40" s="4"/>
      <c r="D40" s="4"/>
      <c r="E40" s="4"/>
      <c r="F40" s="4"/>
      <c r="G40" s="4"/>
      <c r="H40" s="11"/>
      <c r="I40" s="11"/>
      <c r="J40" s="6">
        <v>1.8</v>
      </c>
      <c r="K40" s="52">
        <v>2</v>
      </c>
      <c r="L40" s="6">
        <f>J40*K40</f>
        <v>3.6</v>
      </c>
      <c r="M40" s="97">
        <f>H13</f>
        <v>200</v>
      </c>
      <c r="N40" s="97">
        <f>M40*L40</f>
        <v>720</v>
      </c>
      <c r="O40" s="8"/>
    </row>
    <row r="41" spans="2:15">
      <c r="B41" s="42"/>
      <c r="C41" s="4"/>
      <c r="D41" s="4"/>
      <c r="E41" s="4"/>
      <c r="F41" s="4"/>
      <c r="G41" s="4"/>
      <c r="H41" s="11"/>
      <c r="I41" s="11"/>
      <c r="J41" s="6"/>
      <c r="K41" s="52"/>
      <c r="L41" s="6"/>
      <c r="M41" s="7"/>
      <c r="N41" s="72"/>
      <c r="O41" s="8"/>
    </row>
    <row r="42" spans="2:15">
      <c r="B42" s="42"/>
      <c r="C42" s="4"/>
      <c r="D42" s="4"/>
      <c r="E42" s="4"/>
      <c r="F42" s="4"/>
      <c r="G42" s="4"/>
      <c r="H42" s="11"/>
      <c r="I42" s="11"/>
      <c r="J42" s="6"/>
      <c r="K42" s="72"/>
      <c r="L42" s="6"/>
      <c r="M42" s="7"/>
      <c r="N42" s="72"/>
      <c r="O42" s="8"/>
    </row>
    <row r="43" spans="2:15">
      <c r="B43" s="42"/>
      <c r="C43" s="4"/>
      <c r="D43" s="4"/>
      <c r="E43" s="4"/>
      <c r="F43" s="4"/>
      <c r="G43" s="4"/>
      <c r="H43" s="11"/>
      <c r="I43" s="11"/>
      <c r="J43" s="6"/>
      <c r="K43" s="72"/>
      <c r="L43" s="6"/>
      <c r="M43" s="7"/>
      <c r="N43" s="72"/>
      <c r="O43" s="8"/>
    </row>
    <row r="44" spans="2:15">
      <c r="B44" s="42"/>
      <c r="C44" s="4"/>
      <c r="D44" s="4"/>
      <c r="E44" s="4"/>
      <c r="F44" s="4"/>
      <c r="G44" s="4"/>
      <c r="H44" s="11"/>
      <c r="I44" s="11"/>
      <c r="J44" s="6"/>
      <c r="K44" s="72"/>
      <c r="L44" s="6"/>
      <c r="M44" s="7"/>
      <c r="N44" s="72"/>
      <c r="O44" s="8"/>
    </row>
    <row r="45" spans="2:15">
      <c r="B45" s="42"/>
      <c r="C45" s="4"/>
      <c r="D45" s="4"/>
      <c r="E45" s="4"/>
      <c r="F45" s="4"/>
      <c r="G45" s="4"/>
      <c r="H45" s="11"/>
      <c r="I45" s="11"/>
      <c r="J45" s="6"/>
      <c r="K45" s="72"/>
      <c r="L45" s="6"/>
      <c r="M45" s="7"/>
      <c r="N45" s="72"/>
      <c r="O45" s="8"/>
    </row>
    <row r="46" spans="2:15">
      <c r="B46" s="42"/>
      <c r="C46" s="4"/>
      <c r="D46" s="4"/>
      <c r="E46" s="4"/>
      <c r="F46" s="4"/>
      <c r="G46" s="4"/>
      <c r="H46" s="11"/>
      <c r="I46" s="11"/>
      <c r="J46" s="6"/>
      <c r="K46" s="72"/>
      <c r="L46" s="6"/>
      <c r="M46" s="7"/>
      <c r="N46" s="72"/>
      <c r="O46" s="8"/>
    </row>
    <row r="47" spans="2:15">
      <c r="B47" s="42"/>
      <c r="C47" s="4"/>
      <c r="D47" s="4"/>
      <c r="E47" s="4"/>
      <c r="F47" s="4"/>
      <c r="G47" s="4"/>
      <c r="H47" s="11"/>
      <c r="I47" s="11"/>
      <c r="J47" s="6"/>
      <c r="K47" s="72"/>
      <c r="L47" s="6"/>
      <c r="M47" s="7"/>
      <c r="N47" s="72"/>
      <c r="O47" s="8"/>
    </row>
    <row r="48" spans="2:15">
      <c r="B48" s="42"/>
      <c r="C48" s="4"/>
      <c r="D48" s="4"/>
      <c r="E48" s="4"/>
      <c r="F48" s="4"/>
      <c r="G48" s="4"/>
      <c r="H48" s="4"/>
      <c r="I48" s="24"/>
      <c r="J48" s="20"/>
      <c r="K48" s="4"/>
      <c r="L48" s="20"/>
      <c r="M48" s="21"/>
      <c r="N48" s="61">
        <f>SUM(N40:N47)</f>
        <v>720</v>
      </c>
      <c r="O48" s="8"/>
    </row>
    <row r="49" spans="2:15">
      <c r="B49" s="42"/>
      <c r="C49" s="72"/>
      <c r="D49" s="72"/>
      <c r="E49" s="72"/>
      <c r="F49" s="72"/>
      <c r="G49" s="72"/>
      <c r="H49" s="72"/>
      <c r="I49" s="72"/>
      <c r="J49" s="6"/>
      <c r="K49" s="72"/>
      <c r="L49" s="6"/>
      <c r="M49" s="7"/>
      <c r="N49" s="72"/>
      <c r="O49" s="8"/>
    </row>
    <row r="50" spans="2:15">
      <c r="B50" s="42"/>
      <c r="C50" s="72"/>
      <c r="D50" s="72"/>
      <c r="E50" s="72"/>
      <c r="F50" s="72"/>
      <c r="G50" s="72"/>
      <c r="H50" s="72"/>
      <c r="I50" s="72"/>
      <c r="J50" s="6"/>
      <c r="K50" s="72"/>
      <c r="L50" s="6"/>
      <c r="M50" s="7"/>
      <c r="N50" s="72"/>
      <c r="O50" s="8"/>
    </row>
    <row r="51" spans="2:15">
      <c r="B51" s="42"/>
      <c r="C51" s="4"/>
      <c r="D51" s="4"/>
      <c r="E51" s="4"/>
      <c r="F51" s="4"/>
      <c r="G51" s="4"/>
      <c r="H51" s="54" t="s">
        <v>7</v>
      </c>
      <c r="I51" s="4"/>
      <c r="J51" s="79" t="s">
        <v>24</v>
      </c>
      <c r="K51" s="78" t="s">
        <v>18</v>
      </c>
      <c r="L51" s="80" t="s">
        <v>25</v>
      </c>
      <c r="M51" s="81" t="s">
        <v>3</v>
      </c>
      <c r="N51" s="96" t="s">
        <v>26</v>
      </c>
      <c r="O51" s="8"/>
    </row>
    <row r="52" spans="2:15">
      <c r="B52" s="42"/>
      <c r="C52" s="4"/>
      <c r="D52" s="4"/>
      <c r="E52" s="4"/>
      <c r="F52" s="4"/>
      <c r="G52" s="4"/>
      <c r="H52" s="11" t="s">
        <v>19</v>
      </c>
      <c r="I52" s="11"/>
      <c r="J52" s="6">
        <v>3.6</v>
      </c>
      <c r="K52" s="52">
        <v>20</v>
      </c>
      <c r="L52" s="97">
        <f>J52*K52</f>
        <v>72</v>
      </c>
      <c r="M52" s="97">
        <f>K52*H13</f>
        <v>4000</v>
      </c>
      <c r="N52" s="97">
        <f>L52*H13</f>
        <v>14400</v>
      </c>
      <c r="O52" s="8"/>
    </row>
    <row r="53" spans="2:15">
      <c r="B53" s="42"/>
      <c r="C53" s="4"/>
      <c r="D53" s="4"/>
      <c r="E53" s="4"/>
      <c r="F53" s="4"/>
      <c r="G53" s="4"/>
      <c r="H53" s="11"/>
      <c r="I53" s="11"/>
      <c r="J53" s="72"/>
      <c r="K53" s="52"/>
      <c r="L53" s="6"/>
      <c r="M53" s="7"/>
      <c r="N53" s="7"/>
      <c r="O53" s="8"/>
    </row>
    <row r="54" spans="2:15">
      <c r="B54" s="42"/>
      <c r="C54" s="4"/>
      <c r="D54" s="4"/>
      <c r="E54" s="4"/>
      <c r="F54" s="4"/>
      <c r="G54" s="4"/>
      <c r="H54" s="11"/>
      <c r="I54" s="11"/>
      <c r="J54" s="6"/>
      <c r="K54" s="72"/>
      <c r="L54" s="6"/>
      <c r="M54" s="7"/>
      <c r="N54" s="72"/>
      <c r="O54" s="8"/>
    </row>
    <row r="55" spans="2:15">
      <c r="B55" s="42"/>
      <c r="C55" s="4"/>
      <c r="D55" s="4"/>
      <c r="E55" s="4"/>
      <c r="F55" s="4"/>
      <c r="G55" s="4"/>
      <c r="H55" s="11"/>
      <c r="I55" s="11"/>
      <c r="J55" s="6"/>
      <c r="K55" s="72"/>
      <c r="L55" s="6"/>
      <c r="M55" s="7"/>
      <c r="N55" s="72"/>
      <c r="O55" s="8"/>
    </row>
    <row r="56" spans="2:15">
      <c r="B56" s="42"/>
      <c r="C56" s="4"/>
      <c r="D56" s="4"/>
      <c r="E56" s="4"/>
      <c r="F56" s="4"/>
      <c r="G56" s="4"/>
      <c r="H56" s="11"/>
      <c r="I56" s="11"/>
      <c r="J56" s="6"/>
      <c r="K56" s="72"/>
      <c r="L56" s="6"/>
      <c r="M56" s="7"/>
      <c r="N56" s="72"/>
      <c r="O56" s="8"/>
    </row>
    <row r="57" spans="2:15">
      <c r="B57" s="42"/>
      <c r="C57" s="4"/>
      <c r="D57" s="4"/>
      <c r="E57" s="4"/>
      <c r="F57" s="4"/>
      <c r="G57" s="4"/>
      <c r="H57" s="11"/>
      <c r="I57" s="11"/>
      <c r="J57" s="6"/>
      <c r="K57" s="60"/>
      <c r="L57" s="6"/>
      <c r="M57" s="7"/>
      <c r="N57" s="72"/>
      <c r="O57" s="8"/>
    </row>
    <row r="58" spans="2:15">
      <c r="B58" s="42"/>
      <c r="C58" s="4"/>
      <c r="D58" s="4"/>
      <c r="E58" s="4"/>
      <c r="F58" s="4"/>
      <c r="G58" s="4"/>
      <c r="H58" s="11"/>
      <c r="I58" s="11"/>
      <c r="J58" s="6"/>
      <c r="K58" s="72"/>
      <c r="L58" s="6"/>
      <c r="M58" s="7"/>
      <c r="N58" s="72"/>
      <c r="O58" s="8"/>
    </row>
    <row r="59" spans="2:15">
      <c r="B59" s="42"/>
      <c r="C59" s="4"/>
      <c r="D59" s="4"/>
      <c r="E59" s="4"/>
      <c r="F59" s="4"/>
      <c r="G59" s="4"/>
      <c r="H59" s="11"/>
      <c r="I59" s="11"/>
      <c r="J59" s="6"/>
      <c r="K59" s="72"/>
      <c r="L59" s="6"/>
      <c r="M59" s="7"/>
      <c r="N59" s="72"/>
      <c r="O59" s="8"/>
    </row>
    <row r="60" spans="2:15">
      <c r="B60" s="42"/>
      <c r="C60" s="4"/>
      <c r="D60" s="4"/>
      <c r="E60" s="4"/>
      <c r="F60" s="4"/>
      <c r="G60" s="4"/>
      <c r="H60" s="11"/>
      <c r="I60" s="11"/>
      <c r="J60" s="6"/>
      <c r="K60" s="72"/>
      <c r="L60" s="6"/>
      <c r="M60" s="7"/>
      <c r="N60" s="72"/>
      <c r="O60" s="8"/>
    </row>
    <row r="61" spans="2:15">
      <c r="B61" s="42"/>
      <c r="C61" s="4"/>
      <c r="D61" s="4"/>
      <c r="E61" s="4"/>
      <c r="F61" s="4"/>
      <c r="G61" s="4"/>
      <c r="H61" s="11"/>
      <c r="I61" s="11"/>
      <c r="J61" s="6"/>
      <c r="K61" s="72"/>
      <c r="L61" s="6"/>
      <c r="M61" s="7"/>
      <c r="N61" s="72"/>
      <c r="O61" s="8"/>
    </row>
    <row r="62" spans="2:15">
      <c r="B62" s="42"/>
      <c r="C62" s="4"/>
      <c r="D62" s="4"/>
      <c r="E62" s="4"/>
      <c r="F62" s="4"/>
      <c r="G62" s="4"/>
      <c r="H62" s="11"/>
      <c r="I62" s="11"/>
      <c r="J62" s="6"/>
      <c r="K62" s="72"/>
      <c r="L62" s="6"/>
      <c r="M62" s="7"/>
      <c r="N62" s="72"/>
      <c r="O62" s="8"/>
    </row>
    <row r="63" spans="2:15">
      <c r="B63" s="42"/>
      <c r="C63" s="4"/>
      <c r="D63" s="4"/>
      <c r="E63" s="4"/>
      <c r="F63" s="4"/>
      <c r="G63" s="4"/>
      <c r="H63" s="4"/>
      <c r="I63" s="24"/>
      <c r="J63" s="20"/>
      <c r="K63" s="4"/>
      <c r="L63" s="20"/>
      <c r="M63" s="21"/>
      <c r="N63" s="61">
        <f>SUM(N52:N62)</f>
        <v>14400</v>
      </c>
      <c r="O63" s="8"/>
    </row>
    <row r="64" spans="2:15">
      <c r="B64" s="42"/>
      <c r="C64" s="4"/>
      <c r="D64" s="4"/>
      <c r="E64" s="4"/>
      <c r="F64" s="4"/>
      <c r="G64" s="4"/>
      <c r="H64" s="4"/>
      <c r="I64" s="4"/>
      <c r="J64" s="20"/>
      <c r="K64" s="4"/>
      <c r="L64" s="20"/>
      <c r="M64" s="21"/>
      <c r="N64" s="4"/>
      <c r="O64" s="8"/>
    </row>
    <row r="65" spans="2:15">
      <c r="B65" s="42"/>
      <c r="C65" s="11"/>
      <c r="D65" s="11"/>
      <c r="E65" s="11"/>
      <c r="F65" s="11"/>
      <c r="G65" s="11"/>
      <c r="H65" s="11"/>
      <c r="I65" s="11"/>
      <c r="J65" s="74"/>
      <c r="K65" s="11"/>
      <c r="L65" s="74"/>
      <c r="M65" s="77"/>
      <c r="N65" s="11"/>
      <c r="O65" s="8"/>
    </row>
    <row r="66" spans="2:15">
      <c r="B66" s="42"/>
      <c r="C66" s="11"/>
      <c r="D66" s="11"/>
      <c r="E66" s="11"/>
      <c r="F66" s="11"/>
      <c r="G66" s="11"/>
      <c r="H66" s="11"/>
      <c r="I66" s="11"/>
      <c r="J66" s="74"/>
      <c r="K66" s="11"/>
      <c r="L66" s="74"/>
      <c r="M66" s="77"/>
      <c r="N66" s="11"/>
      <c r="O66" s="8"/>
    </row>
    <row r="67" spans="2:15">
      <c r="B67" s="3"/>
      <c r="C67" s="4"/>
      <c r="D67" s="4"/>
      <c r="E67" s="4"/>
      <c r="F67" s="4"/>
      <c r="G67" s="4"/>
      <c r="H67" s="13" t="s">
        <v>31</v>
      </c>
      <c r="I67" s="4"/>
      <c r="J67" s="79" t="s">
        <v>24</v>
      </c>
      <c r="K67" s="78" t="s">
        <v>18</v>
      </c>
      <c r="L67" s="80" t="s">
        <v>25</v>
      </c>
      <c r="M67" s="81" t="s">
        <v>3</v>
      </c>
      <c r="N67" s="96" t="s">
        <v>26</v>
      </c>
      <c r="O67" s="8"/>
    </row>
    <row r="68" spans="2:15">
      <c r="B68" s="3"/>
      <c r="C68" s="4"/>
      <c r="D68" s="4"/>
      <c r="E68" s="4"/>
      <c r="F68" s="4"/>
      <c r="G68" s="4"/>
      <c r="H68" s="11"/>
      <c r="I68" s="72"/>
      <c r="J68" s="101">
        <v>4.5</v>
      </c>
      <c r="K68" s="72">
        <v>10</v>
      </c>
      <c r="L68" s="97">
        <f>J68*K68</f>
        <v>45</v>
      </c>
      <c r="M68" s="97">
        <f>H13*K68</f>
        <v>2000</v>
      </c>
      <c r="N68" s="99">
        <f>M68*J68</f>
        <v>9000</v>
      </c>
      <c r="O68" s="8"/>
    </row>
    <row r="69" spans="2:15">
      <c r="B69" s="3"/>
      <c r="C69" s="4"/>
      <c r="D69" s="4"/>
      <c r="E69" s="4"/>
      <c r="F69" s="4"/>
      <c r="G69" s="4"/>
      <c r="H69" s="11"/>
      <c r="I69" s="72"/>
      <c r="J69" s="72"/>
      <c r="K69" s="72"/>
      <c r="L69" s="72"/>
      <c r="M69" s="7"/>
      <c r="N69" s="11"/>
      <c r="O69" s="8"/>
    </row>
    <row r="70" spans="2:15">
      <c r="B70" s="3"/>
      <c r="C70" s="4"/>
      <c r="D70" s="4"/>
      <c r="E70" s="4"/>
      <c r="F70" s="4"/>
      <c r="G70" s="4"/>
      <c r="H70" s="11"/>
      <c r="I70" s="72"/>
      <c r="J70" s="72"/>
      <c r="K70" s="72"/>
      <c r="L70" s="72"/>
      <c r="M70" s="7"/>
      <c r="N70" s="11"/>
      <c r="O70" s="8"/>
    </row>
    <row r="71" spans="2:15">
      <c r="B71" s="3"/>
      <c r="C71" s="4"/>
      <c r="D71" s="4"/>
      <c r="E71" s="4"/>
      <c r="F71" s="4"/>
      <c r="G71" s="4"/>
      <c r="H71" s="11"/>
      <c r="I71" s="72"/>
      <c r="J71" s="72"/>
      <c r="K71" s="72"/>
      <c r="L71" s="72"/>
      <c r="M71" s="7"/>
      <c r="N71" s="11"/>
      <c r="O71" s="8"/>
    </row>
    <row r="72" spans="2:15">
      <c r="B72" s="3"/>
      <c r="C72" s="4"/>
      <c r="D72" s="4"/>
      <c r="E72" s="4"/>
      <c r="F72" s="4"/>
      <c r="G72" s="4"/>
      <c r="H72" s="11"/>
      <c r="I72" s="72"/>
      <c r="J72" s="72"/>
      <c r="K72" s="72"/>
      <c r="L72" s="72"/>
      <c r="M72" s="7"/>
      <c r="N72" s="11"/>
      <c r="O72" s="8"/>
    </row>
    <row r="73" spans="2:15">
      <c r="B73" s="3"/>
      <c r="C73" s="4"/>
      <c r="D73" s="4"/>
      <c r="E73" s="4"/>
      <c r="F73" s="4"/>
      <c r="G73" s="4"/>
      <c r="H73" s="11"/>
      <c r="I73" s="72"/>
      <c r="J73" s="72"/>
      <c r="K73" s="72"/>
      <c r="L73" s="72"/>
      <c r="M73" s="7"/>
      <c r="N73" s="11"/>
      <c r="O73" s="8"/>
    </row>
    <row r="74" spans="2:15">
      <c r="B74" s="3"/>
      <c r="C74" s="4"/>
      <c r="D74" s="4"/>
      <c r="E74" s="4"/>
      <c r="F74" s="4"/>
      <c r="G74" s="4"/>
      <c r="H74" s="11"/>
      <c r="I74" s="72"/>
      <c r="J74" s="72"/>
      <c r="K74" s="72"/>
      <c r="L74" s="72"/>
      <c r="M74" s="7"/>
      <c r="N74" s="11"/>
      <c r="O74" s="8"/>
    </row>
    <row r="75" spans="2:15">
      <c r="B75" s="3"/>
      <c r="C75" s="4"/>
      <c r="D75" s="4"/>
      <c r="E75" s="4"/>
      <c r="F75" s="4"/>
      <c r="G75" s="4"/>
      <c r="H75" s="11"/>
      <c r="I75" s="72"/>
      <c r="J75" s="72"/>
      <c r="K75" s="72"/>
      <c r="L75" s="72"/>
      <c r="M75" s="7"/>
      <c r="N75" s="11"/>
      <c r="O75" s="8"/>
    </row>
    <row r="76" spans="2:15">
      <c r="B76" s="3"/>
      <c r="C76" s="4"/>
      <c r="D76" s="4"/>
      <c r="E76" s="4"/>
      <c r="F76" s="4"/>
      <c r="G76" s="4"/>
      <c r="H76" s="4"/>
      <c r="I76" s="39"/>
      <c r="J76" s="4"/>
      <c r="K76" s="4"/>
      <c r="L76" s="61"/>
      <c r="M76" s="5"/>
      <c r="N76" s="102">
        <f>N68</f>
        <v>9000</v>
      </c>
      <c r="O76" s="8"/>
    </row>
    <row r="77" spans="2:15">
      <c r="B77" s="42"/>
      <c r="C77" s="11"/>
      <c r="D77" s="11"/>
      <c r="E77" s="11"/>
      <c r="F77" s="11"/>
      <c r="G77" s="11"/>
      <c r="H77" s="11"/>
      <c r="I77" s="11"/>
      <c r="J77" s="74"/>
      <c r="K77" s="11"/>
      <c r="L77" s="74"/>
      <c r="M77" s="77"/>
      <c r="N77" s="11"/>
      <c r="O77" s="8"/>
    </row>
    <row r="78" spans="2:15">
      <c r="B78" s="42"/>
      <c r="C78" s="11"/>
      <c r="D78" s="11"/>
      <c r="E78" s="11"/>
      <c r="F78" s="11"/>
      <c r="G78" s="11"/>
      <c r="H78" s="72"/>
      <c r="I78" s="72"/>
      <c r="J78" s="6"/>
      <c r="K78" s="72"/>
      <c r="L78" s="6"/>
      <c r="M78" s="19"/>
      <c r="N78" s="72"/>
      <c r="O78" s="8"/>
    </row>
    <row r="79" spans="2:15">
      <c r="B79" s="42"/>
      <c r="C79" s="11"/>
      <c r="D79" s="11"/>
      <c r="E79" s="11"/>
      <c r="F79" s="11"/>
      <c r="G79" s="11"/>
      <c r="H79" s="72"/>
      <c r="I79" s="72"/>
      <c r="J79" s="6"/>
      <c r="K79" s="72"/>
      <c r="L79" s="6"/>
      <c r="M79" s="7"/>
      <c r="N79" s="72"/>
      <c r="O79" s="8"/>
    </row>
    <row r="80" spans="2:15">
      <c r="B80" s="42"/>
      <c r="C80" s="71"/>
      <c r="D80" s="4"/>
      <c r="E80" s="4"/>
      <c r="F80" s="4"/>
      <c r="G80" s="4"/>
      <c r="H80" s="41" t="s">
        <v>30</v>
      </c>
      <c r="I80" s="4"/>
      <c r="J80" s="79" t="s">
        <v>24</v>
      </c>
      <c r="K80" s="78" t="s">
        <v>18</v>
      </c>
      <c r="L80" s="80" t="s">
        <v>25</v>
      </c>
      <c r="M80" s="81" t="s">
        <v>3</v>
      </c>
      <c r="N80" s="96" t="s">
        <v>26</v>
      </c>
      <c r="O80" s="8"/>
    </row>
    <row r="81" spans="2:15">
      <c r="B81" s="42"/>
      <c r="C81" s="4"/>
      <c r="D81" s="4"/>
      <c r="E81" s="4"/>
      <c r="F81" s="4"/>
      <c r="G81" s="4"/>
      <c r="H81" s="72"/>
      <c r="I81" s="72"/>
      <c r="J81" s="6">
        <v>0.1</v>
      </c>
      <c r="K81" s="52">
        <v>20</v>
      </c>
      <c r="L81" s="6">
        <f>J81*K81</f>
        <v>2</v>
      </c>
      <c r="M81" s="97">
        <f>K81*H13</f>
        <v>4000</v>
      </c>
      <c r="N81" s="97">
        <f>J81*M81</f>
        <v>400</v>
      </c>
      <c r="O81" s="8"/>
    </row>
    <row r="82" spans="2:15">
      <c r="B82" s="42"/>
      <c r="C82" s="106"/>
      <c r="D82" s="106"/>
      <c r="E82" s="4"/>
      <c r="F82" s="4"/>
      <c r="G82" s="4"/>
      <c r="H82" s="72"/>
      <c r="I82" s="72"/>
      <c r="J82" s="6"/>
      <c r="K82" s="52"/>
      <c r="L82" s="6"/>
      <c r="M82" s="7"/>
      <c r="N82" s="72"/>
      <c r="O82" s="8"/>
    </row>
    <row r="83" spans="2:15">
      <c r="B83" s="42"/>
      <c r="C83" s="106"/>
      <c r="D83" s="106"/>
      <c r="E83" s="4"/>
      <c r="F83" s="4"/>
      <c r="G83" s="4"/>
      <c r="H83" s="72"/>
      <c r="I83" s="72"/>
      <c r="J83" s="6"/>
      <c r="K83" s="72"/>
      <c r="L83" s="6"/>
      <c r="M83" s="7"/>
      <c r="N83" s="72"/>
      <c r="O83" s="8"/>
    </row>
    <row r="84" spans="2:15">
      <c r="B84" s="42"/>
      <c r="C84" s="106"/>
      <c r="D84" s="106"/>
      <c r="E84" s="4"/>
      <c r="F84" s="4"/>
      <c r="G84" s="4"/>
      <c r="H84" s="72"/>
      <c r="I84" s="72"/>
      <c r="J84" s="6"/>
      <c r="K84" s="72"/>
      <c r="L84" s="6"/>
      <c r="M84" s="7"/>
      <c r="N84" s="72"/>
      <c r="O84" s="8"/>
    </row>
    <row r="85" spans="2:15">
      <c r="B85" s="42"/>
      <c r="C85" s="106"/>
      <c r="D85" s="106"/>
      <c r="E85" s="4"/>
      <c r="F85" s="4"/>
      <c r="G85" s="4"/>
      <c r="H85" s="72"/>
      <c r="I85" s="72"/>
      <c r="J85" s="6"/>
      <c r="K85" s="72"/>
      <c r="L85" s="6"/>
      <c r="M85" s="7"/>
      <c r="N85" s="72"/>
      <c r="O85" s="8"/>
    </row>
    <row r="86" spans="2:15">
      <c r="B86" s="42"/>
      <c r="C86" s="106"/>
      <c r="D86" s="106"/>
      <c r="E86" s="4"/>
      <c r="F86" s="4"/>
      <c r="G86" s="4"/>
      <c r="H86" s="72"/>
      <c r="I86" s="72"/>
      <c r="J86" s="6"/>
      <c r="K86" s="72"/>
      <c r="L86" s="6"/>
      <c r="M86" s="7"/>
      <c r="N86" s="72"/>
      <c r="O86" s="8"/>
    </row>
    <row r="87" spans="2:15">
      <c r="B87" s="42"/>
      <c r="C87" s="106"/>
      <c r="D87" s="106"/>
      <c r="E87" s="4"/>
      <c r="F87" s="4"/>
      <c r="G87" s="4"/>
      <c r="H87" s="72"/>
      <c r="I87" s="72"/>
      <c r="J87" s="6"/>
      <c r="K87" s="72"/>
      <c r="L87" s="6"/>
      <c r="M87" s="7"/>
      <c r="N87" s="72"/>
      <c r="O87" s="8"/>
    </row>
    <row r="88" spans="2:15">
      <c r="B88" s="42"/>
      <c r="C88" s="110"/>
      <c r="D88" s="110"/>
      <c r="E88" s="110"/>
      <c r="F88" s="110"/>
      <c r="G88" s="110"/>
      <c r="H88" s="72"/>
      <c r="I88" s="72"/>
      <c r="J88" s="6"/>
      <c r="K88" s="72"/>
      <c r="L88" s="6"/>
      <c r="M88" s="7"/>
      <c r="N88" s="72"/>
      <c r="O88" s="8"/>
    </row>
    <row r="89" spans="2:15">
      <c r="B89" s="42"/>
      <c r="C89" s="110"/>
      <c r="D89" s="110"/>
      <c r="E89" s="110"/>
      <c r="F89" s="110"/>
      <c r="G89" s="110"/>
      <c r="H89" s="72"/>
      <c r="I89" s="72"/>
      <c r="J89" s="6"/>
      <c r="K89" s="72"/>
      <c r="L89" s="6"/>
      <c r="M89" s="7"/>
      <c r="N89" s="72"/>
      <c r="O89" s="8"/>
    </row>
    <row r="90" spans="2:15">
      <c r="B90" s="42"/>
      <c r="C90" s="110"/>
      <c r="D90" s="110"/>
      <c r="E90" s="110"/>
      <c r="F90" s="110"/>
      <c r="G90" s="110"/>
      <c r="H90" s="72"/>
      <c r="I90" s="72"/>
      <c r="J90" s="6"/>
      <c r="K90" s="72"/>
      <c r="L90" s="6"/>
      <c r="M90" s="7"/>
      <c r="N90" s="72"/>
      <c r="O90" s="8"/>
    </row>
    <row r="91" spans="2:15">
      <c r="B91" s="42"/>
      <c r="C91" s="110"/>
      <c r="D91" s="110"/>
      <c r="E91" s="110"/>
      <c r="F91" s="110"/>
      <c r="G91" s="110"/>
      <c r="H91" s="11"/>
      <c r="I91" s="51"/>
      <c r="J91" s="74"/>
      <c r="K91" s="11"/>
      <c r="L91" s="74"/>
      <c r="M91" s="77"/>
      <c r="N91" s="72"/>
      <c r="O91" s="8"/>
    </row>
    <row r="92" spans="2:15">
      <c r="B92" s="42"/>
      <c r="C92" s="4"/>
      <c r="D92" s="4"/>
      <c r="E92" s="4"/>
      <c r="F92" s="4"/>
      <c r="G92" s="4"/>
      <c r="H92" s="4"/>
      <c r="I92" s="24"/>
      <c r="J92" s="20"/>
      <c r="K92" s="4"/>
      <c r="L92" s="20"/>
      <c r="M92" s="21"/>
      <c r="N92" s="61">
        <f>SUM(N81:N90)</f>
        <v>400</v>
      </c>
      <c r="O92" s="8"/>
    </row>
    <row r="93" spans="2:15">
      <c r="B93" s="42"/>
      <c r="C93" s="72"/>
      <c r="D93" s="72"/>
      <c r="E93" s="72"/>
      <c r="F93" s="72"/>
      <c r="G93" s="72"/>
      <c r="H93" s="11"/>
      <c r="I93" s="51"/>
      <c r="J93" s="74"/>
      <c r="K93" s="11"/>
      <c r="L93" s="74"/>
      <c r="M93" s="77"/>
      <c r="N93" s="50"/>
      <c r="O93" s="8"/>
    </row>
    <row r="94" spans="2:15">
      <c r="B94" s="42"/>
      <c r="C94" s="72"/>
      <c r="D94" s="72"/>
      <c r="E94" s="72"/>
      <c r="F94" s="72"/>
      <c r="G94" s="72"/>
      <c r="H94" s="11"/>
      <c r="I94" s="51"/>
      <c r="J94" s="74"/>
      <c r="K94" s="11"/>
      <c r="L94" s="74"/>
      <c r="M94" s="77"/>
      <c r="N94" s="50"/>
      <c r="O94" s="8"/>
    </row>
    <row r="95" spans="2:15">
      <c r="B95" s="42"/>
      <c r="C95" s="111" t="s">
        <v>21</v>
      </c>
      <c r="D95" s="111"/>
      <c r="E95" s="111"/>
      <c r="F95" s="25"/>
      <c r="G95" s="31" t="s">
        <v>15</v>
      </c>
      <c r="H95" s="32">
        <f>N95/H13</f>
        <v>164.6</v>
      </c>
      <c r="I95" s="33"/>
      <c r="J95" s="108"/>
      <c r="K95" s="34">
        <f>H13</f>
        <v>200</v>
      </c>
      <c r="L95" s="35" t="s">
        <v>0</v>
      </c>
      <c r="M95" s="31" t="s">
        <v>25</v>
      </c>
      <c r="N95" s="100">
        <f>N92+N76+N63+N48+N37</f>
        <v>32920</v>
      </c>
      <c r="O95" s="8"/>
    </row>
    <row r="96" spans="2:15">
      <c r="B96" s="42"/>
      <c r="C96" s="72"/>
      <c r="D96" s="72"/>
      <c r="E96" s="72"/>
      <c r="F96" s="72"/>
      <c r="G96" s="72"/>
      <c r="H96" s="11"/>
      <c r="I96" s="51"/>
      <c r="J96" s="74"/>
      <c r="K96" s="11"/>
      <c r="L96" s="74"/>
      <c r="M96" s="77"/>
      <c r="N96" s="50"/>
      <c r="O96" s="8"/>
    </row>
    <row r="97" spans="2:15">
      <c r="B97" s="42"/>
      <c r="C97" s="11"/>
      <c r="D97" s="11"/>
      <c r="E97" s="11"/>
      <c r="F97" s="11"/>
      <c r="G97" s="11"/>
      <c r="H97" s="72"/>
      <c r="I97" s="72"/>
      <c r="J97" s="6"/>
      <c r="K97" s="72"/>
      <c r="L97" s="6"/>
      <c r="M97" s="7"/>
      <c r="N97" s="72"/>
      <c r="O97" s="8"/>
    </row>
    <row r="98" spans="2:15">
      <c r="B98" s="10"/>
      <c r="C98" s="4"/>
      <c r="D98" s="4"/>
      <c r="E98" s="4"/>
      <c r="F98" s="4"/>
      <c r="G98" s="4"/>
      <c r="H98" s="4"/>
      <c r="I98" s="72"/>
      <c r="J98" s="72"/>
      <c r="K98" s="72"/>
      <c r="L98" s="72"/>
      <c r="M98" s="7"/>
      <c r="N98" s="72"/>
      <c r="O98" s="8"/>
    </row>
    <row r="99" spans="2:15">
      <c r="B99" s="10"/>
      <c r="C99" s="23" t="s">
        <v>14</v>
      </c>
      <c r="D99" s="22"/>
      <c r="E99" s="22"/>
      <c r="F99" s="22"/>
      <c r="G99" s="22"/>
      <c r="H99" s="4"/>
      <c r="I99" s="72"/>
      <c r="J99" s="72"/>
      <c r="K99" s="72"/>
      <c r="L99" s="72"/>
      <c r="M99" s="7"/>
      <c r="N99" s="72"/>
      <c r="O99" s="8"/>
    </row>
    <row r="100" spans="2:15">
      <c r="B100" s="10"/>
      <c r="C100" s="105" t="s">
        <v>9</v>
      </c>
      <c r="D100" s="103"/>
      <c r="E100" s="103"/>
      <c r="F100" s="103"/>
      <c r="G100" s="104"/>
      <c r="H100" s="4"/>
      <c r="I100" s="72"/>
      <c r="J100" s="72"/>
      <c r="K100" s="72"/>
      <c r="L100" s="72"/>
      <c r="M100" s="7"/>
      <c r="N100" s="72"/>
      <c r="O100" s="8"/>
    </row>
    <row r="101" spans="2:15">
      <c r="B101" s="10"/>
      <c r="C101" s="105" t="s">
        <v>10</v>
      </c>
      <c r="D101" s="103"/>
      <c r="E101" s="103"/>
      <c r="F101" s="103"/>
      <c r="G101" s="104"/>
      <c r="H101" s="4"/>
      <c r="I101" s="72"/>
      <c r="J101" s="72"/>
      <c r="K101" s="72"/>
      <c r="L101" s="72"/>
      <c r="M101" s="7"/>
      <c r="N101" s="72"/>
      <c r="O101" s="8"/>
    </row>
    <row r="102" spans="2:15">
      <c r="B102" s="10"/>
      <c r="C102" s="105" t="s">
        <v>11</v>
      </c>
      <c r="D102" s="103"/>
      <c r="E102" s="103"/>
      <c r="F102" s="103"/>
      <c r="G102" s="104"/>
      <c r="H102" s="4"/>
      <c r="I102" s="72"/>
      <c r="J102" s="72"/>
      <c r="K102" s="72"/>
      <c r="L102" s="72"/>
      <c r="M102" s="7"/>
      <c r="N102" s="72"/>
      <c r="O102" s="8"/>
    </row>
    <row r="103" spans="2:15">
      <c r="B103" s="10"/>
      <c r="C103" s="105" t="s">
        <v>12</v>
      </c>
      <c r="D103" s="103"/>
      <c r="E103" s="103"/>
      <c r="F103" s="103"/>
      <c r="G103" s="104"/>
      <c r="H103" s="4"/>
      <c r="I103" s="72"/>
      <c r="J103" s="72"/>
      <c r="K103" s="72"/>
      <c r="L103" s="72"/>
      <c r="M103" s="7"/>
      <c r="N103" s="72"/>
      <c r="O103" s="8"/>
    </row>
    <row r="104" spans="2:15">
      <c r="B104" s="10"/>
      <c r="C104" s="103" t="s">
        <v>13</v>
      </c>
      <c r="D104" s="103"/>
      <c r="E104" s="103"/>
      <c r="F104" s="103"/>
      <c r="G104" s="104"/>
      <c r="H104" s="4"/>
      <c r="I104" s="72"/>
      <c r="J104" s="72"/>
      <c r="K104" s="72"/>
      <c r="L104" s="72"/>
      <c r="M104" s="7"/>
      <c r="N104" s="72"/>
      <c r="O104" s="8"/>
    </row>
    <row r="105" spans="2:15">
      <c r="B105" s="10"/>
      <c r="C105" s="22"/>
      <c r="D105" s="22"/>
      <c r="E105" s="22"/>
      <c r="F105" s="22"/>
      <c r="G105" s="22"/>
      <c r="H105" s="4"/>
      <c r="I105" s="72"/>
      <c r="J105" s="72"/>
      <c r="K105" s="72"/>
      <c r="L105" s="72"/>
      <c r="M105" s="7"/>
      <c r="N105" s="72"/>
      <c r="O105" s="8"/>
    </row>
    <row r="106" spans="2:15">
      <c r="B106" s="10"/>
      <c r="C106" s="4"/>
      <c r="D106" s="4"/>
      <c r="E106" s="4"/>
      <c r="F106" s="4"/>
      <c r="G106" s="4"/>
      <c r="H106" s="4"/>
      <c r="I106" s="4" t="s">
        <v>32</v>
      </c>
      <c r="J106" s="4"/>
      <c r="K106" s="4"/>
      <c r="L106" s="4"/>
      <c r="M106" s="5"/>
      <c r="N106" s="102">
        <f>N95*0.1</f>
        <v>3292</v>
      </c>
      <c r="O106" s="8"/>
    </row>
    <row r="107" spans="2:15">
      <c r="B107" s="10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2"/>
      <c r="N107" s="99"/>
      <c r="O107" s="8"/>
    </row>
    <row r="108" spans="2:15">
      <c r="B108" s="10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2"/>
      <c r="N108" s="99"/>
      <c r="O108" s="8"/>
    </row>
    <row r="109" spans="2:15">
      <c r="B109" s="10"/>
      <c r="C109" s="4"/>
      <c r="D109" s="4"/>
      <c r="E109" s="4"/>
      <c r="F109" s="4"/>
      <c r="G109" s="4"/>
      <c r="H109" s="4"/>
      <c r="I109" s="4"/>
      <c r="J109" s="4"/>
      <c r="K109" s="4"/>
      <c r="L109" s="41" t="s">
        <v>8</v>
      </c>
      <c r="M109" s="5"/>
      <c r="N109" s="107">
        <f>N95+N106</f>
        <v>36212</v>
      </c>
      <c r="O109" s="8"/>
    </row>
    <row r="110" spans="2:15">
      <c r="B110" s="42"/>
      <c r="C110" s="11"/>
      <c r="D110" s="11"/>
      <c r="E110" s="11"/>
      <c r="F110" s="11"/>
      <c r="G110" s="11"/>
      <c r="H110" s="72"/>
      <c r="I110" s="72"/>
      <c r="J110" s="6"/>
      <c r="K110" s="72"/>
      <c r="L110" s="6"/>
      <c r="M110" s="7"/>
      <c r="N110" s="72"/>
      <c r="O110" s="8"/>
    </row>
    <row r="111" spans="2:15" ht="15" thickBot="1">
      <c r="B111" s="9"/>
      <c r="C111" s="36"/>
      <c r="D111" s="36"/>
      <c r="E111" s="36"/>
      <c r="F111" s="36"/>
      <c r="G111" s="36"/>
      <c r="H111" s="36"/>
      <c r="I111" s="36"/>
      <c r="J111" s="36"/>
      <c r="K111" s="36"/>
      <c r="L111" s="37"/>
      <c r="M111" s="38"/>
      <c r="N111" s="36"/>
      <c r="O111" s="40"/>
    </row>
    <row r="112" spans="2:15">
      <c r="C112" s="11"/>
      <c r="D112" s="11"/>
      <c r="E112" s="11"/>
      <c r="F112" s="11"/>
      <c r="G112" s="11"/>
      <c r="H112" s="11"/>
      <c r="I112" s="11"/>
      <c r="J112" s="11"/>
      <c r="K112" s="11"/>
      <c r="L112" s="17"/>
      <c r="M112" s="12"/>
      <c r="N112" s="11"/>
    </row>
    <row r="113" spans="3:14">
      <c r="C113" s="26"/>
      <c r="D113" s="26"/>
      <c r="E113" s="26"/>
      <c r="F113" s="26"/>
      <c r="G113" s="11"/>
      <c r="H113" s="11"/>
      <c r="I113" s="11"/>
      <c r="J113" s="11"/>
      <c r="K113" s="11"/>
      <c r="L113" s="17"/>
      <c r="M113" s="12"/>
      <c r="N113" s="26"/>
    </row>
    <row r="114" spans="3:14">
      <c r="C114" s="26"/>
      <c r="D114" s="26"/>
      <c r="E114" s="26"/>
      <c r="F114" s="26"/>
      <c r="G114" s="27"/>
      <c r="H114" s="28"/>
      <c r="I114" s="29"/>
      <c r="J114" s="27"/>
      <c r="K114" s="26"/>
      <c r="L114" s="30"/>
      <c r="M114" s="19"/>
      <c r="N114" s="26"/>
    </row>
  </sheetData>
  <mergeCells count="3">
    <mergeCell ref="C88:G91"/>
    <mergeCell ref="C95:E95"/>
    <mergeCell ref="H25:I25"/>
  </mergeCells>
  <phoneticPr fontId="3" type="noConversion"/>
  <pageMargins left="0.70866141732283472" right="0.70866141732283472" top="0.78740157480314965" bottom="0.78740157480314965" header="0.31496062992125984" footer="0.31496062992125984"/>
  <pageSetup paperSize="9" scale="45" orientation="portrait" r:id="rId1"/>
  <drawing r:id="rId2"/>
  <legacyDrawing r:id="rId3"/>
  <oleObjects>
    <oleObject progId="Visio.Drawing.11" shapeId="2055" r:id="rId4"/>
    <oleObject progId="Visio.Drawing.11" shapeId="2128" r:id="rId5"/>
    <oleObject progId="Visio.Drawing.11" shapeId="2133" r:id="rId6"/>
    <oleObject progId="Visio.Drawing.11" shapeId="2138" r:id="rId7"/>
    <oleObject progId="Visio.Drawing.11" shapeId="2139" r:id="rId8"/>
    <oleObject progId="Visio.Drawing.11" shapeId="2143" r:id="rId9"/>
  </oleObjects>
</worksheet>
</file>

<file path=xl/worksheets/sheet2.xml><?xml version="1.0" encoding="utf-8"?>
<worksheet xmlns="http://schemas.openxmlformats.org/spreadsheetml/2006/main" xmlns:r="http://schemas.openxmlformats.org/officeDocument/2006/relationships">
  <dimension ref="A6:O44"/>
  <sheetViews>
    <sheetView workbookViewId="0">
      <selection activeCell="K26" sqref="K26"/>
    </sheetView>
  </sheetViews>
  <sheetFormatPr baseColWidth="10" defaultRowHeight="14.4"/>
  <cols>
    <col min="6" max="6" width="12.77734375" customWidth="1"/>
  </cols>
  <sheetData>
    <row r="6" spans="1:15" ht="15.6">
      <c r="B6" s="92" t="s">
        <v>28</v>
      </c>
      <c r="E6" s="93">
        <f>'Preis UK und T-Nut stonag'!H13</f>
        <v>200</v>
      </c>
    </row>
    <row r="8" spans="1:15">
      <c r="A8" s="72"/>
      <c r="B8" s="72"/>
      <c r="C8" s="11"/>
      <c r="D8" s="11"/>
      <c r="E8" s="73"/>
      <c r="F8" s="113" t="s">
        <v>20</v>
      </c>
      <c r="G8" s="113"/>
      <c r="H8" s="79" t="s">
        <v>24</v>
      </c>
      <c r="I8" s="78" t="s">
        <v>18</v>
      </c>
      <c r="J8" s="80" t="s">
        <v>25</v>
      </c>
      <c r="K8" s="81" t="s">
        <v>3</v>
      </c>
      <c r="L8" s="96" t="s">
        <v>26</v>
      </c>
      <c r="M8" s="82"/>
      <c r="N8" s="82"/>
    </row>
    <row r="9" spans="1:15">
      <c r="A9" s="72"/>
      <c r="B9" s="72"/>
      <c r="C9" s="11"/>
      <c r="D9" s="11"/>
      <c r="E9" s="73"/>
      <c r="F9" s="73"/>
      <c r="G9" s="73"/>
      <c r="H9" s="74"/>
      <c r="I9" s="83"/>
      <c r="J9" s="12"/>
      <c r="K9" s="73"/>
      <c r="L9" s="73"/>
      <c r="M9" s="82"/>
      <c r="N9" s="82"/>
      <c r="O9" s="82"/>
    </row>
    <row r="10" spans="1:15">
      <c r="A10" s="72"/>
      <c r="B10" s="72"/>
      <c r="C10" s="11"/>
      <c r="D10" s="11"/>
      <c r="E10" s="73"/>
      <c r="F10" s="73"/>
      <c r="G10" s="73"/>
      <c r="H10" s="74"/>
      <c r="I10" s="83"/>
      <c r="J10" s="12"/>
      <c r="K10" s="73"/>
      <c r="L10" s="73"/>
      <c r="M10" s="82"/>
      <c r="N10" s="82"/>
      <c r="O10" s="82"/>
    </row>
    <row r="11" spans="1:15">
      <c r="A11" s="72"/>
      <c r="B11" s="72"/>
      <c r="C11" s="11"/>
      <c r="D11" s="11"/>
      <c r="E11" s="83">
        <v>1</v>
      </c>
      <c r="F11" s="73" t="s">
        <v>22</v>
      </c>
      <c r="G11" s="73"/>
      <c r="H11" s="50">
        <v>3</v>
      </c>
      <c r="I11" s="87">
        <v>2</v>
      </c>
      <c r="J11" s="50">
        <v>6</v>
      </c>
      <c r="K11" s="109">
        <f>E6*I11</f>
        <v>400</v>
      </c>
      <c r="L11" s="89">
        <f>J11*K11</f>
        <v>2400</v>
      </c>
      <c r="M11" s="82"/>
      <c r="N11" s="82"/>
      <c r="O11" s="82"/>
    </row>
    <row r="12" spans="1:15">
      <c r="A12" s="72"/>
      <c r="B12" s="72"/>
      <c r="C12" s="75"/>
      <c r="D12" s="76"/>
      <c r="E12" s="73"/>
      <c r="F12" s="73"/>
      <c r="G12" s="73"/>
      <c r="H12" s="17"/>
      <c r="I12" s="73"/>
      <c r="J12" s="12"/>
      <c r="K12" s="73"/>
      <c r="L12" s="73"/>
      <c r="M12" s="82"/>
      <c r="N12" s="82"/>
      <c r="O12" s="82"/>
    </row>
    <row r="13" spans="1:15">
      <c r="A13" s="72"/>
      <c r="B13" s="72"/>
      <c r="C13" s="11"/>
      <c r="D13" s="11"/>
      <c r="E13" s="73"/>
      <c r="F13" s="73"/>
      <c r="G13" s="74"/>
      <c r="H13" s="74"/>
      <c r="I13" s="74"/>
      <c r="J13" s="12"/>
      <c r="K13" s="73"/>
      <c r="L13" s="73"/>
      <c r="M13" s="82"/>
      <c r="N13" s="82"/>
      <c r="O13" s="82"/>
    </row>
    <row r="14" spans="1:15">
      <c r="A14" s="72"/>
      <c r="B14" s="72"/>
      <c r="C14" s="75"/>
      <c r="D14" s="76"/>
      <c r="E14" s="73"/>
      <c r="F14" s="82"/>
      <c r="G14" s="74"/>
      <c r="H14" s="74"/>
      <c r="I14" s="84"/>
      <c r="J14" s="12"/>
      <c r="K14" s="73"/>
      <c r="L14" s="73"/>
      <c r="M14" s="82"/>
      <c r="N14" s="82"/>
      <c r="O14" s="82"/>
    </row>
    <row r="15" spans="1:15">
      <c r="A15" s="72"/>
      <c r="B15" s="72"/>
      <c r="C15" s="11"/>
      <c r="D15" s="11"/>
      <c r="E15" s="73"/>
      <c r="F15" s="73"/>
      <c r="G15" s="73"/>
      <c r="H15" s="74"/>
      <c r="I15" s="73"/>
      <c r="J15" s="12"/>
      <c r="K15" s="73"/>
      <c r="L15" s="73"/>
      <c r="M15" s="82"/>
      <c r="N15" s="82"/>
      <c r="O15" s="82"/>
    </row>
    <row r="16" spans="1:15">
      <c r="A16" s="72"/>
      <c r="B16" s="72"/>
      <c r="C16" s="11"/>
      <c r="D16" s="11"/>
      <c r="E16" s="73"/>
      <c r="F16" s="73"/>
      <c r="G16" s="73"/>
      <c r="H16" s="74"/>
      <c r="I16" s="73"/>
      <c r="J16" s="12"/>
      <c r="K16" s="73"/>
      <c r="L16" s="73"/>
      <c r="M16" s="82"/>
      <c r="N16" s="82"/>
      <c r="O16" s="82"/>
    </row>
    <row r="17" spans="1:15">
      <c r="A17" s="72"/>
      <c r="B17" s="72"/>
      <c r="C17" s="11"/>
      <c r="D17" s="11"/>
      <c r="E17" s="73"/>
      <c r="F17" s="73"/>
      <c r="G17" s="73"/>
      <c r="H17" s="74"/>
      <c r="I17" s="73"/>
      <c r="J17" s="12"/>
      <c r="K17" s="73"/>
      <c r="L17" s="73"/>
      <c r="M17" s="82"/>
      <c r="N17" s="82"/>
      <c r="O17" s="82"/>
    </row>
    <row r="18" spans="1:15">
      <c r="A18" s="72"/>
      <c r="B18" s="72"/>
      <c r="C18" s="11"/>
      <c r="D18" s="11"/>
      <c r="E18" s="73"/>
      <c r="F18" s="73"/>
      <c r="G18" s="73"/>
      <c r="H18" s="74"/>
      <c r="I18" s="73"/>
      <c r="J18" s="12"/>
      <c r="K18" s="73"/>
      <c r="L18" s="73"/>
      <c r="M18" s="82"/>
      <c r="N18" s="82"/>
      <c r="O18" s="82"/>
    </row>
    <row r="19" spans="1:15">
      <c r="A19" s="72"/>
      <c r="B19" s="72"/>
      <c r="C19" s="11"/>
      <c r="D19" s="11"/>
      <c r="E19" s="82"/>
      <c r="F19" s="73"/>
      <c r="G19" s="73"/>
      <c r="H19" s="74"/>
      <c r="I19" s="73"/>
      <c r="J19" s="12"/>
      <c r="K19" s="73"/>
      <c r="L19" s="73"/>
      <c r="M19" s="82"/>
      <c r="N19" s="82"/>
      <c r="O19" s="82"/>
    </row>
    <row r="20" spans="1:15">
      <c r="A20" s="72"/>
      <c r="B20" s="72"/>
      <c r="C20" s="11"/>
      <c r="D20" s="11"/>
      <c r="E20" s="73"/>
      <c r="F20" s="73"/>
      <c r="G20" s="85"/>
      <c r="H20" s="74"/>
      <c r="I20" s="73"/>
      <c r="J20" s="77"/>
      <c r="K20" s="73"/>
      <c r="L20" s="73"/>
      <c r="M20" s="82"/>
      <c r="N20" s="82"/>
      <c r="O20" s="82"/>
    </row>
    <row r="21" spans="1:15">
      <c r="E21" s="82"/>
      <c r="F21" s="82"/>
      <c r="G21" s="82"/>
      <c r="H21" s="82"/>
      <c r="I21" s="82"/>
      <c r="J21" s="82"/>
      <c r="K21" s="82"/>
      <c r="L21" s="82"/>
      <c r="M21" s="82"/>
      <c r="N21" s="82"/>
      <c r="O21" s="82"/>
    </row>
    <row r="22" spans="1:15">
      <c r="E22" s="82"/>
      <c r="F22" s="82"/>
      <c r="G22" s="82"/>
      <c r="H22" s="82"/>
      <c r="I22" s="82"/>
      <c r="J22" s="82"/>
      <c r="K22" s="82"/>
      <c r="L22" s="82"/>
      <c r="M22" s="82"/>
      <c r="N22" s="82"/>
      <c r="O22" s="82"/>
    </row>
    <row r="23" spans="1:15">
      <c r="E23" s="82"/>
      <c r="F23" s="82"/>
      <c r="G23" s="82"/>
      <c r="H23" s="82"/>
      <c r="I23" s="82"/>
      <c r="J23" s="82"/>
      <c r="K23" s="82"/>
      <c r="L23" s="82"/>
      <c r="M23" s="82"/>
      <c r="N23" s="82"/>
      <c r="O23" s="82"/>
    </row>
    <row r="24" spans="1:15">
      <c r="E24" s="82"/>
      <c r="F24" s="82"/>
      <c r="G24" s="82"/>
      <c r="H24" s="82"/>
      <c r="I24" s="82"/>
      <c r="J24" s="82"/>
      <c r="K24" s="82"/>
      <c r="L24" s="82"/>
      <c r="M24" s="82"/>
      <c r="N24" s="82"/>
      <c r="O24" s="82"/>
    </row>
    <row r="25" spans="1:15">
      <c r="E25" s="82"/>
      <c r="F25" s="82"/>
      <c r="G25" s="82"/>
      <c r="H25" s="82"/>
      <c r="I25" s="82"/>
      <c r="J25" s="82"/>
      <c r="K25" s="82"/>
      <c r="L25" s="82"/>
      <c r="M25" s="82"/>
      <c r="N25" s="82"/>
      <c r="O25" s="82"/>
    </row>
    <row r="26" spans="1:15">
      <c r="E26" s="88">
        <v>2</v>
      </c>
      <c r="F26" s="73" t="s">
        <v>23</v>
      </c>
      <c r="G26" s="82"/>
      <c r="H26" s="86">
        <v>5</v>
      </c>
      <c r="I26" s="82">
        <v>2</v>
      </c>
      <c r="J26" s="86">
        <v>8</v>
      </c>
      <c r="K26" s="82">
        <f>E6*I26</f>
        <v>400</v>
      </c>
      <c r="L26" s="90">
        <f>J26*K26</f>
        <v>3200</v>
      </c>
      <c r="M26" s="82"/>
      <c r="N26" s="82"/>
      <c r="O26" s="82"/>
    </row>
    <row r="27" spans="1:15">
      <c r="E27" s="82"/>
      <c r="F27" s="82"/>
      <c r="G27" s="82"/>
      <c r="H27" s="82"/>
      <c r="I27" s="82"/>
      <c r="J27" s="82"/>
      <c r="K27" s="82"/>
      <c r="L27" s="82"/>
      <c r="M27" s="82"/>
      <c r="N27" s="82"/>
      <c r="O27" s="82"/>
    </row>
    <row r="28" spans="1:15">
      <c r="E28" s="82"/>
      <c r="F28" s="82"/>
      <c r="G28" s="82"/>
      <c r="H28" s="82"/>
      <c r="I28" s="82"/>
      <c r="J28" s="82"/>
      <c r="K28" s="82"/>
      <c r="L28" s="82"/>
      <c r="M28" s="82"/>
      <c r="N28" s="82"/>
      <c r="O28" s="82"/>
    </row>
    <row r="29" spans="1:15"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</row>
    <row r="30" spans="1:15">
      <c r="E30" s="82"/>
      <c r="F30" s="82"/>
      <c r="G30" s="82"/>
      <c r="H30" s="82"/>
      <c r="I30" s="82"/>
      <c r="J30" s="82"/>
      <c r="K30" s="82"/>
      <c r="L30" s="82"/>
      <c r="M30" s="82"/>
      <c r="N30" s="82"/>
      <c r="O30" s="82"/>
    </row>
    <row r="31" spans="1:15">
      <c r="E31" s="82"/>
      <c r="F31" s="82"/>
      <c r="G31" s="82"/>
      <c r="H31" s="82"/>
      <c r="I31" s="82"/>
      <c r="J31" s="82"/>
      <c r="K31" s="82"/>
      <c r="L31" s="82"/>
      <c r="M31" s="82"/>
      <c r="N31" s="82"/>
      <c r="O31" s="82"/>
    </row>
    <row r="32" spans="1:15"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</row>
    <row r="33" spans="5:15">
      <c r="E33" s="82"/>
      <c r="F33" s="82"/>
      <c r="G33" s="82"/>
      <c r="H33" s="82"/>
      <c r="I33" s="82"/>
      <c r="J33" s="82"/>
      <c r="K33" s="82"/>
      <c r="L33" s="82"/>
      <c r="M33" s="82"/>
      <c r="N33" s="82"/>
      <c r="O33" s="82"/>
    </row>
    <row r="34" spans="5:15"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</row>
    <row r="35" spans="5:15"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</row>
    <row r="36" spans="5:15"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</row>
    <row r="41" spans="5:15">
      <c r="L41" s="91">
        <f>SUM(L11:L40)</f>
        <v>5600</v>
      </c>
    </row>
    <row r="44" spans="5:15">
      <c r="J44" s="94" t="s">
        <v>29</v>
      </c>
      <c r="K44" t="s">
        <v>27</v>
      </c>
      <c r="L44" s="95">
        <f>L41/200</f>
        <v>28</v>
      </c>
    </row>
  </sheetData>
  <mergeCells count="1">
    <mergeCell ref="F8:G8"/>
  </mergeCells>
  <pageMargins left="0.7" right="0.7" top="0.78740157499999996" bottom="0.78740157499999996" header="0.3" footer="0.3"/>
  <pageSetup paperSize="9" orientation="portrait" horizontalDpi="4294967293" verticalDpi="0" r:id="rId1"/>
  <legacyDrawing r:id="rId2"/>
  <oleObjects>
    <oleObject progId="Visio.Drawing.11" shapeId="3078" r:id="rId3"/>
    <oleObject progId="Visio.Drawing.11" shapeId="3080" r:id="rId4"/>
    <oleObject progId="Visio.Drawing.11" shapeId="3081" r:id="rId5"/>
    <oleObject progId="Visio.Drawing.11" shapeId="3082" r:id="rId6"/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Preis UK und T-Nut stonag</vt:lpstr>
      <vt:lpstr>UK Metall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Horst Knappe</dc:creator>
  <cp:lastModifiedBy>knappe</cp:lastModifiedBy>
  <cp:lastPrinted>2012-04-29T12:19:19Z</cp:lastPrinted>
  <dcterms:created xsi:type="dcterms:W3CDTF">2010-04-22T07:11:23Z</dcterms:created>
  <dcterms:modified xsi:type="dcterms:W3CDTF">2012-04-30T08:03:11Z</dcterms:modified>
</cp:coreProperties>
</file>